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os.sharepoint.com/sites/UAE/AbuDhabi/Internal/GSODepartment/Procurement Contracting/Proc Jacob/Contracts/LES Group Life Insurance/2023 - LES Group Life Insurance/Solicitation Amendment/"/>
    </mc:Choice>
  </mc:AlternateContent>
  <xr:revisionPtr revIDLastSave="134" documentId="8_{6E175798-D39B-4173-A8F3-81D155E40E13}" xr6:coauthVersionLast="47" xr6:coauthVersionMax="47" xr10:uidLastSave="{B0D424C6-884F-4D38-B49B-4DBF217870DB}"/>
  <bookViews>
    <workbookView xWindow="0" yWindow="0" windowWidth="41280" windowHeight="16680" xr2:uid="{00000000-000D-0000-FFFF-FFFF00000000}"/>
  </bookViews>
  <sheets>
    <sheet name="Exhibit A – Employee Statistics" sheetId="2" r:id="rId1"/>
    <sheet name="Comp Plan48" sheetId="3" r:id="rId2"/>
    <sheet name="Comp Plan 40" sheetId="4" r:id="rId3"/>
  </sheets>
  <definedNames>
    <definedName name="_xlnm._FilterDatabase" localSheetId="0" hidden="1">'Exhibit A – Employee Statistics'!$A$7:$O$373</definedName>
    <definedName name="Z_33B6ED41_5104_469C_962A_D990A968D619_.wvu.FilterData" localSheetId="0" hidden="1">'Exhibit A – Employee Statistics'!$A$8:$O$295</definedName>
    <definedName name="Z_5394D0AC_43E3_44F3_AED8_38C256EFBEB6_.wvu.FilterData" localSheetId="0" hidden="1">'Exhibit A – Employee Statistics'!$A$7:$O$308</definedName>
    <definedName name="Z_55DF938B_2B27_49C3_8A58_DB44552AD271_.wvu.FilterData" localSheetId="0" hidden="1">'Exhibit A – Employee Statistics'!$A$8:$O$300</definedName>
    <definedName name="Z_84236E7E_2B1A_449F_AFF2_6BCB094F93D7_.wvu.FilterData" localSheetId="0" hidden="1">'Exhibit A – Employee Statistics'!$A$8:$O$299</definedName>
    <definedName name="Z_A2DBB601_7F2E_4E17_9C96_64D369953E5C_.wvu.FilterData" localSheetId="0" hidden="1">'Exhibit A – Employee Statistics'!$A$8:$O$300</definedName>
    <definedName name="Z_B79A9006_64E9_4771_B923_6220E9072690_.wvu.Cols" localSheetId="0" hidden="1">'Exhibit A – Employee Statistics'!$L:$O</definedName>
    <definedName name="Z_B79A9006_64E9_4771_B923_6220E9072690_.wvu.FilterData" localSheetId="0" hidden="1">'Exhibit A – Employee Statistics'!$A$7:$O$308</definedName>
    <definedName name="Z_D5CB458C_1111_4C4A_9BD3_65BE4A3D2EF6_.wvu.FilterData" localSheetId="0" hidden="1">'Exhibit A – Employee Statistics'!$A$8:$O$300</definedName>
    <definedName name="Z_E019E84E_0FE3_44DC_B641_AC0A46A13F67_.wvu.FilterData" localSheetId="0" hidden="1">'Exhibit A – Employee Statistics'!$A$7:$Q$7</definedName>
    <definedName name="Z_F1774B8B_CC20_4B60_A959_C08B81F07E79_.wvu.FilterData" localSheetId="0" hidden="1">'Exhibit A – Employee Statistics'!$A$7:$O$308</definedName>
    <definedName name="Z_FC47850C_9FD5_484F_B86D_48E33FC43CEC_.wvu.FilterData" localSheetId="0" hidden="1">'Exhibit A – Employee Statistics'!$A$7:$O$308</definedName>
  </definedNames>
  <calcPr calcId="191028"/>
  <customWorkbookViews>
    <customWorkbookView name="DzhumabayevaGX - Personal View" guid="{E019E84E-0FE3-44DC-B641-AC0A46A13F67}" mergeInterval="0" personalView="1" maximized="1" xWindow="-8" yWindow="-8" windowWidth="1382" windowHeight="744" activeSheetId="1"/>
    <customWorkbookView name="Dzhumabayeva, Guli - Personal View" guid="{5394D0AC-43E3-44F3-AED8-38C256EFBEB6}" mergeInterval="0" personalView="1" maximized="1" xWindow="-8" yWindow="-8" windowWidth="1696" windowHeight="1026" activeSheetId="2"/>
    <customWorkbookView name="AliH3 - Personal View" guid="{F1774B8B-CC20-4B60-A959-C08B81F07E79}" mergeInterval="0" personalView="1" maximized="1" xWindow="1672" yWindow="-8" windowWidth="1696" windowHeight="1026" activeSheetId="2"/>
    <customWorkbookView name="Kanishka - Personal View" guid="{A2DBB601-7F2E-4E17-9C96-64D369953E5C}" mergeInterval="0" personalView="1" maximized="1" xWindow="1672" yWindow="-8" windowWidth="1696" windowHeight="1026" activeSheetId="2"/>
    <customWorkbookView name="CarbonelLN - Personal View" guid="{33B6ED41-5104-469C-962A-D990A968D619}" mergeInterval="0" personalView="1" maximized="1" xWindow="1672" yWindow="-162" windowWidth="1696" windowHeight="1026" activeSheetId="2"/>
    <customWorkbookView name="Carbonel, Liana N - Personal View" guid="{84236E7E-2B1A-449F-AFF2-6BCB094F93D7}" mergeInterval="0" personalView="1" maximized="1" xWindow="-8" yWindow="-8" windowWidth="1696" windowHeight="1026" activeSheetId="5"/>
    <customWorkbookView name="Hamati, Sanaa E - Personal View" guid="{55DF938B-2B27-49C3-8A58-DB44552AD271}" mergeInterval="0" personalView="1" maximized="1" xWindow="-8" yWindow="-8" windowWidth="1696" windowHeight="1026" activeSheetId="2"/>
    <customWorkbookView name="ShakhloulSE - Personal View" guid="{B79A9006-64E9-4771-B923-6220E9072690}" mergeInterval="0" personalView="1" maximized="1" xWindow="1672" yWindow="-8" windowWidth="1296" windowHeight="100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1" i="2" l="1"/>
  <c r="H251" i="2"/>
  <c r="A9" i="2" l="1"/>
  <c r="A10" i="2" s="1"/>
  <c r="A11" i="2" s="1"/>
  <c r="A12" i="2" s="1"/>
  <c r="A13" i="2" s="1"/>
  <c r="A14" i="2" s="1"/>
  <c r="A15" i="2" s="1"/>
  <c r="J254" i="2"/>
  <c r="H254" i="2"/>
  <c r="J332" i="2"/>
  <c r="H332" i="2"/>
  <c r="J174" i="2"/>
  <c r="H174" i="2"/>
  <c r="J25" i="2"/>
  <c r="H25" i="2"/>
  <c r="A16" i="2" l="1"/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2" i="2"/>
  <c r="H253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J372" i="2" l="1"/>
  <c r="J371" i="2"/>
  <c r="J370" i="2"/>
  <c r="J369" i="2"/>
  <c r="J368" i="2"/>
  <c r="J367" i="2"/>
  <c r="J221" i="2" l="1"/>
  <c r="J220" i="2" l="1"/>
  <c r="J219" i="2"/>
  <c r="J218" i="2"/>
  <c r="E34" i="3"/>
  <c r="C34" i="3"/>
  <c r="D32" i="3"/>
  <c r="E32" i="3" s="1"/>
  <c r="F32" i="3" s="1"/>
  <c r="G32" i="3" s="1"/>
  <c r="C31" i="3"/>
  <c r="D29" i="3"/>
  <c r="D31" i="3" s="1"/>
  <c r="D28" i="3"/>
  <c r="C28" i="3"/>
  <c r="D26" i="3"/>
  <c r="E26" i="3" s="1"/>
  <c r="C25" i="3"/>
  <c r="D23" i="3"/>
  <c r="D25" i="3" s="1"/>
  <c r="D22" i="3"/>
  <c r="C22" i="3"/>
  <c r="E20" i="3"/>
  <c r="E22" i="3" s="1"/>
  <c r="D20" i="3"/>
  <c r="F19" i="3"/>
  <c r="E19" i="3"/>
  <c r="C19" i="3"/>
  <c r="H17" i="3"/>
  <c r="H19" i="3" s="1"/>
  <c r="D17" i="3"/>
  <c r="E17" i="3" s="1"/>
  <c r="F17" i="3" s="1"/>
  <c r="G17" i="3" s="1"/>
  <c r="G19" i="3" s="1"/>
  <c r="C16" i="3"/>
  <c r="D14" i="3"/>
  <c r="D16" i="3" s="1"/>
  <c r="D13" i="3"/>
  <c r="C13" i="3"/>
  <c r="D11" i="3"/>
  <c r="E11" i="3" s="1"/>
  <c r="E13" i="3" s="1"/>
  <c r="C46" i="4"/>
  <c r="D44" i="4"/>
  <c r="E44" i="4" s="1"/>
  <c r="C43" i="4"/>
  <c r="D41" i="4"/>
  <c r="E41" i="4" s="1"/>
  <c r="C40" i="4"/>
  <c r="D38" i="4"/>
  <c r="D40" i="4" s="1"/>
  <c r="C37" i="4"/>
  <c r="D35" i="4"/>
  <c r="E35" i="4" s="1"/>
  <c r="D34" i="4"/>
  <c r="C34" i="4"/>
  <c r="E32" i="4"/>
  <c r="F32" i="4" s="1"/>
  <c r="D32" i="4"/>
  <c r="D31" i="4"/>
  <c r="C31" i="4"/>
  <c r="E29" i="4"/>
  <c r="E31" i="4" s="1"/>
  <c r="D29" i="4"/>
  <c r="C28" i="4"/>
  <c r="E26" i="4"/>
  <c r="F26" i="4" s="1"/>
  <c r="D26" i="4"/>
  <c r="D28" i="4" s="1"/>
  <c r="C25" i="4"/>
  <c r="D23" i="4"/>
  <c r="D25" i="4" s="1"/>
  <c r="C22" i="4"/>
  <c r="D20" i="4"/>
  <c r="E20" i="4" s="1"/>
  <c r="C19" i="4"/>
  <c r="D17" i="4"/>
  <c r="E17" i="4" s="1"/>
  <c r="D16" i="4"/>
  <c r="C16" i="4"/>
  <c r="D14" i="4"/>
  <c r="E14" i="4" s="1"/>
  <c r="C13" i="4"/>
  <c r="D11" i="4"/>
  <c r="I17" i="3" l="1"/>
  <c r="H32" i="3"/>
  <c r="G34" i="3"/>
  <c r="F34" i="3"/>
  <c r="E29" i="3"/>
  <c r="E23" i="3"/>
  <c r="F11" i="3"/>
  <c r="F26" i="3"/>
  <c r="E28" i="3"/>
  <c r="E14" i="3"/>
  <c r="D19" i="3"/>
  <c r="D34" i="3"/>
  <c r="F20" i="3"/>
  <c r="E16" i="4"/>
  <c r="F14" i="4"/>
  <c r="F41" i="4"/>
  <c r="E43" i="4"/>
  <c r="F34" i="4"/>
  <c r="G32" i="4"/>
  <c r="G26" i="4"/>
  <c r="F28" i="4"/>
  <c r="E46" i="4"/>
  <c r="F44" i="4"/>
  <c r="F17" i="4"/>
  <c r="E19" i="4"/>
  <c r="D13" i="4"/>
  <c r="E11" i="4"/>
  <c r="F35" i="4"/>
  <c r="E37" i="4"/>
  <c r="F20" i="4"/>
  <c r="E22" i="4"/>
  <c r="D19" i="4"/>
  <c r="F29" i="4"/>
  <c r="E34" i="4"/>
  <c r="E38" i="4"/>
  <c r="D43" i="4"/>
  <c r="E23" i="4"/>
  <c r="E28" i="4"/>
  <c r="D37" i="4"/>
  <c r="D22" i="4"/>
  <c r="D46" i="4"/>
  <c r="F22" i="3" l="1"/>
  <c r="G20" i="3"/>
  <c r="E31" i="3"/>
  <c r="F29" i="3"/>
  <c r="E16" i="3"/>
  <c r="F14" i="3"/>
  <c r="H34" i="3"/>
  <c r="I32" i="3"/>
  <c r="I19" i="3"/>
  <c r="J17" i="3"/>
  <c r="F28" i="3"/>
  <c r="G26" i="3"/>
  <c r="F13" i="3"/>
  <c r="G11" i="3"/>
  <c r="E25" i="3"/>
  <c r="F23" i="3"/>
  <c r="E40" i="4"/>
  <c r="F38" i="4"/>
  <c r="F11" i="4"/>
  <c r="E13" i="4"/>
  <c r="H32" i="4"/>
  <c r="G34" i="4"/>
  <c r="F31" i="4"/>
  <c r="G29" i="4"/>
  <c r="G17" i="4"/>
  <c r="F19" i="4"/>
  <c r="G41" i="4"/>
  <c r="F43" i="4"/>
  <c r="F46" i="4"/>
  <c r="G44" i="4"/>
  <c r="G14" i="4"/>
  <c r="F16" i="4"/>
  <c r="F22" i="4"/>
  <c r="G20" i="4"/>
  <c r="F23" i="4"/>
  <c r="E25" i="4"/>
  <c r="F37" i="4"/>
  <c r="G35" i="4"/>
  <c r="H26" i="4"/>
  <c r="G28" i="4"/>
  <c r="G13" i="3" l="1"/>
  <c r="H11" i="3"/>
  <c r="F16" i="3"/>
  <c r="G14" i="3"/>
  <c r="G23" i="3"/>
  <c r="F25" i="3"/>
  <c r="I34" i="3"/>
  <c r="J32" i="3"/>
  <c r="G28" i="3"/>
  <c r="H26" i="3"/>
  <c r="G29" i="3"/>
  <c r="F31" i="3"/>
  <c r="K17" i="3"/>
  <c r="J19" i="3"/>
  <c r="G22" i="3"/>
  <c r="H20" i="3"/>
  <c r="G37" i="4"/>
  <c r="H35" i="4"/>
  <c r="H41" i="4"/>
  <c r="G43" i="4"/>
  <c r="G22" i="4"/>
  <c r="H20" i="4"/>
  <c r="G38" i="4"/>
  <c r="F40" i="4"/>
  <c r="H29" i="4"/>
  <c r="G31" i="4"/>
  <c r="H28" i="4"/>
  <c r="I26" i="4"/>
  <c r="H14" i="4"/>
  <c r="G16" i="4"/>
  <c r="G46" i="4"/>
  <c r="H44" i="4"/>
  <c r="I32" i="4"/>
  <c r="H34" i="4"/>
  <c r="G23" i="4"/>
  <c r="F25" i="4"/>
  <c r="F13" i="4"/>
  <c r="G11" i="4"/>
  <c r="H17" i="4"/>
  <c r="G19" i="4"/>
  <c r="L17" i="3" l="1"/>
  <c r="K19" i="3"/>
  <c r="H22" i="3"/>
  <c r="I20" i="3"/>
  <c r="J34" i="3"/>
  <c r="K32" i="3"/>
  <c r="H23" i="3"/>
  <c r="G25" i="3"/>
  <c r="H14" i="3"/>
  <c r="G16" i="3"/>
  <c r="H29" i="3"/>
  <c r="G31" i="3"/>
  <c r="H28" i="3"/>
  <c r="I26" i="3"/>
  <c r="I11" i="3"/>
  <c r="H13" i="3"/>
  <c r="H37" i="4"/>
  <c r="I35" i="4"/>
  <c r="I44" i="4"/>
  <c r="H46" i="4"/>
  <c r="H19" i="4"/>
  <c r="I17" i="4"/>
  <c r="H38" i="4"/>
  <c r="G40" i="4"/>
  <c r="G13" i="4"/>
  <c r="H11" i="4"/>
  <c r="I20" i="4"/>
  <c r="H22" i="4"/>
  <c r="H16" i="4"/>
  <c r="I14" i="4"/>
  <c r="I28" i="4"/>
  <c r="J26" i="4"/>
  <c r="H23" i="4"/>
  <c r="G25" i="4"/>
  <c r="H43" i="4"/>
  <c r="I41" i="4"/>
  <c r="I34" i="4"/>
  <c r="J32" i="4"/>
  <c r="I29" i="4"/>
  <c r="H31" i="4"/>
  <c r="I13" i="3" l="1"/>
  <c r="J11" i="3"/>
  <c r="L32" i="3"/>
  <c r="K34" i="3"/>
  <c r="I14" i="3"/>
  <c r="H16" i="3"/>
  <c r="M17" i="3"/>
  <c r="L19" i="3"/>
  <c r="I23" i="3"/>
  <c r="H25" i="3"/>
  <c r="I29" i="3"/>
  <c r="H31" i="3"/>
  <c r="I28" i="3"/>
  <c r="J26" i="3"/>
  <c r="J20" i="3"/>
  <c r="I22" i="3"/>
  <c r="K26" i="4"/>
  <c r="J28" i="4"/>
  <c r="I31" i="4"/>
  <c r="J29" i="4"/>
  <c r="H40" i="4"/>
  <c r="I38" i="4"/>
  <c r="I23" i="4"/>
  <c r="H25" i="4"/>
  <c r="J34" i="4"/>
  <c r="K32" i="4"/>
  <c r="I16" i="4"/>
  <c r="J14" i="4"/>
  <c r="I43" i="4"/>
  <c r="J41" i="4"/>
  <c r="J20" i="4"/>
  <c r="I22" i="4"/>
  <c r="J44" i="4"/>
  <c r="I46" i="4"/>
  <c r="I19" i="4"/>
  <c r="J17" i="4"/>
  <c r="H13" i="4"/>
  <c r="I11" i="4"/>
  <c r="J35" i="4"/>
  <c r="I37" i="4"/>
  <c r="J14" i="3" l="1"/>
  <c r="I16" i="3"/>
  <c r="J29" i="3"/>
  <c r="I31" i="3"/>
  <c r="M32" i="3"/>
  <c r="L34" i="3"/>
  <c r="K11" i="3"/>
  <c r="J13" i="3"/>
  <c r="I25" i="3"/>
  <c r="J23" i="3"/>
  <c r="K20" i="3"/>
  <c r="J22" i="3"/>
  <c r="N17" i="3"/>
  <c r="M19" i="3"/>
  <c r="K26" i="3"/>
  <c r="J28" i="3"/>
  <c r="J19" i="4"/>
  <c r="K17" i="4"/>
  <c r="K14" i="4"/>
  <c r="J16" i="4"/>
  <c r="K29" i="4"/>
  <c r="J31" i="4"/>
  <c r="K34" i="4"/>
  <c r="L32" i="4"/>
  <c r="K44" i="4"/>
  <c r="J46" i="4"/>
  <c r="L26" i="4"/>
  <c r="K28" i="4"/>
  <c r="K35" i="4"/>
  <c r="J37" i="4"/>
  <c r="K20" i="4"/>
  <c r="J22" i="4"/>
  <c r="J23" i="4"/>
  <c r="I25" i="4"/>
  <c r="J11" i="4"/>
  <c r="I13" i="4"/>
  <c r="J38" i="4"/>
  <c r="I40" i="4"/>
  <c r="J43" i="4"/>
  <c r="K41" i="4"/>
  <c r="O17" i="3" l="1"/>
  <c r="N19" i="3"/>
  <c r="N32" i="3"/>
  <c r="M34" i="3"/>
  <c r="L20" i="3"/>
  <c r="K22" i="3"/>
  <c r="K29" i="3"/>
  <c r="J31" i="3"/>
  <c r="J25" i="3"/>
  <c r="K23" i="3"/>
  <c r="J16" i="3"/>
  <c r="K14" i="3"/>
  <c r="L26" i="3"/>
  <c r="K28" i="3"/>
  <c r="L11" i="3"/>
  <c r="K13" i="3"/>
  <c r="K38" i="4"/>
  <c r="J40" i="4"/>
  <c r="K37" i="4"/>
  <c r="L35" i="4"/>
  <c r="L29" i="4"/>
  <c r="K31" i="4"/>
  <c r="K11" i="4"/>
  <c r="J13" i="4"/>
  <c r="M26" i="4"/>
  <c r="L28" i="4"/>
  <c r="K16" i="4"/>
  <c r="L14" i="4"/>
  <c r="L17" i="4"/>
  <c r="K19" i="4"/>
  <c r="K23" i="4"/>
  <c r="J25" i="4"/>
  <c r="L44" i="4"/>
  <c r="K46" i="4"/>
  <c r="L41" i="4"/>
  <c r="K43" i="4"/>
  <c r="M32" i="4"/>
  <c r="L34" i="4"/>
  <c r="L20" i="4"/>
  <c r="K22" i="4"/>
  <c r="M11" i="3" l="1"/>
  <c r="L13" i="3"/>
  <c r="K31" i="3"/>
  <c r="L29" i="3"/>
  <c r="M26" i="3"/>
  <c r="L28" i="3"/>
  <c r="L22" i="3"/>
  <c r="M20" i="3"/>
  <c r="K16" i="3"/>
  <c r="L14" i="3"/>
  <c r="O32" i="3"/>
  <c r="N34" i="3"/>
  <c r="K25" i="3"/>
  <c r="L23" i="3"/>
  <c r="O19" i="3"/>
  <c r="P17" i="3"/>
  <c r="P19" i="3" s="1"/>
  <c r="N32" i="4"/>
  <c r="M34" i="4"/>
  <c r="M17" i="4"/>
  <c r="L19" i="4"/>
  <c r="L16" i="4"/>
  <c r="M14" i="4"/>
  <c r="M35" i="4"/>
  <c r="L37" i="4"/>
  <c r="M41" i="4"/>
  <c r="L43" i="4"/>
  <c r="M44" i="4"/>
  <c r="L46" i="4"/>
  <c r="N26" i="4"/>
  <c r="M28" i="4"/>
  <c r="L38" i="4"/>
  <c r="K40" i="4"/>
  <c r="M20" i="4"/>
  <c r="L22" i="4"/>
  <c r="K25" i="4"/>
  <c r="L23" i="4"/>
  <c r="K13" i="4"/>
  <c r="L11" i="4"/>
  <c r="L31" i="4"/>
  <c r="M29" i="4"/>
  <c r="L25" i="3" l="1"/>
  <c r="M23" i="3"/>
  <c r="N26" i="3"/>
  <c r="M28" i="3"/>
  <c r="L31" i="3"/>
  <c r="M29" i="3"/>
  <c r="P32" i="3"/>
  <c r="P34" i="3" s="1"/>
  <c r="O34" i="3"/>
  <c r="L16" i="3"/>
  <c r="M14" i="3"/>
  <c r="M13" i="3"/>
  <c r="N11" i="3"/>
  <c r="M22" i="3"/>
  <c r="N20" i="3"/>
  <c r="M11" i="4"/>
  <c r="L13" i="4"/>
  <c r="M16" i="4"/>
  <c r="N14" i="4"/>
  <c r="O26" i="4"/>
  <c r="N28" i="4"/>
  <c r="L25" i="4"/>
  <c r="M23" i="4"/>
  <c r="N44" i="4"/>
  <c r="M46" i="4"/>
  <c r="N17" i="4"/>
  <c r="M19" i="4"/>
  <c r="M22" i="4"/>
  <c r="N20" i="4"/>
  <c r="M43" i="4"/>
  <c r="N41" i="4"/>
  <c r="N34" i="4"/>
  <c r="O32" i="4"/>
  <c r="M31" i="4"/>
  <c r="N29" i="4"/>
  <c r="L40" i="4"/>
  <c r="M38" i="4"/>
  <c r="N35" i="4"/>
  <c r="M37" i="4"/>
  <c r="N22" i="3" l="1"/>
  <c r="O20" i="3"/>
  <c r="M31" i="3"/>
  <c r="N29" i="3"/>
  <c r="N13" i="3"/>
  <c r="O11" i="3"/>
  <c r="N28" i="3"/>
  <c r="O26" i="3"/>
  <c r="M16" i="3"/>
  <c r="N14" i="3"/>
  <c r="M25" i="3"/>
  <c r="N23" i="3"/>
  <c r="P32" i="4"/>
  <c r="P34" i="4" s="1"/>
  <c r="O34" i="4"/>
  <c r="N46" i="4"/>
  <c r="O44" i="4"/>
  <c r="N11" i="4"/>
  <c r="M13" i="4"/>
  <c r="O41" i="4"/>
  <c r="N43" i="4"/>
  <c r="O35" i="4"/>
  <c r="N37" i="4"/>
  <c r="N23" i="4"/>
  <c r="M25" i="4"/>
  <c r="M40" i="4"/>
  <c r="N38" i="4"/>
  <c r="N22" i="4"/>
  <c r="O20" i="4"/>
  <c r="O28" i="4"/>
  <c r="P26" i="4"/>
  <c r="P28" i="4" s="1"/>
  <c r="N31" i="4"/>
  <c r="O29" i="4"/>
  <c r="O14" i="4"/>
  <c r="N16" i="4"/>
  <c r="O17" i="4"/>
  <c r="N19" i="4"/>
  <c r="O23" i="3" l="1"/>
  <c r="N25" i="3"/>
  <c r="N31" i="3"/>
  <c r="O29" i="3"/>
  <c r="N16" i="3"/>
  <c r="O14" i="3"/>
  <c r="O22" i="3"/>
  <c r="P20" i="3"/>
  <c r="P22" i="3" s="1"/>
  <c r="O28" i="3"/>
  <c r="P26" i="3"/>
  <c r="P28" i="3" s="1"/>
  <c r="O13" i="3"/>
  <c r="P11" i="3"/>
  <c r="P13" i="3" s="1"/>
  <c r="P41" i="4"/>
  <c r="P43" i="4" s="1"/>
  <c r="O43" i="4"/>
  <c r="O37" i="4"/>
  <c r="P35" i="4"/>
  <c r="P37" i="4" s="1"/>
  <c r="P17" i="4"/>
  <c r="P19" i="4" s="1"/>
  <c r="O19" i="4"/>
  <c r="P14" i="4"/>
  <c r="P16" i="4" s="1"/>
  <c r="O16" i="4"/>
  <c r="O11" i="4"/>
  <c r="N13" i="4"/>
  <c r="O23" i="4"/>
  <c r="N25" i="4"/>
  <c r="O22" i="4"/>
  <c r="P20" i="4"/>
  <c r="P22" i="4" s="1"/>
  <c r="O38" i="4"/>
  <c r="N40" i="4"/>
  <c r="P29" i="4"/>
  <c r="P31" i="4" s="1"/>
  <c r="O31" i="4"/>
  <c r="O46" i="4"/>
  <c r="P44" i="4"/>
  <c r="P46" i="4" s="1"/>
  <c r="P14" i="3" l="1"/>
  <c r="P16" i="3" s="1"/>
  <c r="O16" i="3"/>
  <c r="P29" i="3"/>
  <c r="P31" i="3" s="1"/>
  <c r="O31" i="3"/>
  <c r="P23" i="3"/>
  <c r="P25" i="3" s="1"/>
  <c r="O25" i="3"/>
  <c r="P38" i="4"/>
  <c r="P40" i="4" s="1"/>
  <c r="O40" i="4"/>
  <c r="P23" i="4"/>
  <c r="P25" i="4" s="1"/>
  <c r="O25" i="4"/>
  <c r="O13" i="4"/>
  <c r="P11" i="4"/>
  <c r="P13" i="4" s="1"/>
  <c r="A17" i="2" l="1"/>
  <c r="A18" i="2" s="1"/>
  <c r="A19" i="2" s="1"/>
  <c r="A20" i="2" s="1"/>
  <c r="A21" i="2" s="1"/>
  <c r="A22" i="2" s="1"/>
  <c r="A23" i="2" s="1"/>
  <c r="A24" i="2" s="1"/>
  <c r="A25" i="2" l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J366" i="2"/>
  <c r="J213" i="2"/>
  <c r="A250" i="2" l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J215" i="2"/>
  <c r="J214" i="2"/>
  <c r="J216" i="2"/>
  <c r="J365" i="2"/>
  <c r="J212" i="2"/>
  <c r="J211" i="2" l="1"/>
  <c r="J364" i="2"/>
  <c r="J363" i="2"/>
  <c r="J210" i="2"/>
  <c r="J362" i="2"/>
  <c r="J361" i="2"/>
  <c r="J360" i="2"/>
  <c r="J209" i="2"/>
  <c r="J208" i="2"/>
  <c r="J359" i="2"/>
  <c r="J358" i="2"/>
  <c r="J357" i="2"/>
  <c r="J356" i="2"/>
  <c r="J355" i="2"/>
  <c r="J354" i="2"/>
  <c r="J353" i="2"/>
  <c r="J352" i="2"/>
  <c r="J206" i="2"/>
  <c r="J207" i="2"/>
  <c r="J205" i="2"/>
  <c r="J204" i="2"/>
  <c r="J351" i="2" l="1"/>
  <c r="J203" i="2" l="1"/>
  <c r="J202" i="2"/>
  <c r="J201" i="2"/>
  <c r="J179" i="2" l="1"/>
  <c r="J27" i="2" l="1"/>
  <c r="J31" i="2" l="1"/>
  <c r="J66" i="2"/>
  <c r="J110" i="2"/>
  <c r="J156" i="2"/>
  <c r="J175" i="2"/>
  <c r="J101" i="2"/>
  <c r="J28" i="2" l="1"/>
  <c r="J160" i="2"/>
  <c r="H8" i="2" l="1"/>
  <c r="H373" i="2" s="1"/>
  <c r="J23" i="2" l="1"/>
  <c r="J165" i="2"/>
  <c r="J196" i="2"/>
  <c r="J106" i="2"/>
  <c r="J295" i="2"/>
  <c r="J291" i="2" l="1"/>
  <c r="J253" i="2" l="1"/>
  <c r="J90" i="2"/>
  <c r="J49" i="2"/>
  <c r="J61" i="2"/>
  <c r="J42" i="2"/>
  <c r="J26" i="2"/>
  <c r="J120" i="2" l="1"/>
  <c r="J107" i="2" l="1"/>
  <c r="J92" i="2"/>
  <c r="J147" i="2"/>
  <c r="J96" i="2"/>
  <c r="J321" i="2"/>
  <c r="J287" i="2"/>
  <c r="J276" i="2"/>
  <c r="J306" i="2" l="1"/>
  <c r="J350" i="2"/>
  <c r="J349" i="2"/>
  <c r="J348" i="2"/>
  <c r="J347" i="2"/>
  <c r="J200" i="2"/>
  <c r="J199" i="2"/>
  <c r="J198" i="2"/>
  <c r="J197" i="2"/>
  <c r="J195" i="2"/>
  <c r="J194" i="2"/>
  <c r="J193" i="2"/>
  <c r="J192" i="2"/>
  <c r="J191" i="2"/>
  <c r="J190" i="2"/>
  <c r="J346" i="2"/>
  <c r="J345" i="2"/>
  <c r="J189" i="2"/>
  <c r="J344" i="2"/>
  <c r="J217" i="2"/>
  <c r="J188" i="2"/>
  <c r="J343" i="2"/>
  <c r="J342" i="2"/>
  <c r="J341" i="2"/>
  <c r="J340" i="2"/>
  <c r="J339" i="2"/>
  <c r="J187" i="2"/>
  <c r="J186" i="2"/>
  <c r="J185" i="2"/>
  <c r="J184" i="2"/>
  <c r="J183" i="2"/>
  <c r="J338" i="2"/>
  <c r="J182" i="2"/>
  <c r="J337" i="2"/>
  <c r="J336" i="2"/>
  <c r="J335" i="2"/>
  <c r="J334" i="2"/>
  <c r="J181" i="2"/>
  <c r="J180" i="2"/>
  <c r="J333" i="2"/>
  <c r="J331" i="2"/>
  <c r="J330" i="2"/>
  <c r="J329" i="2"/>
  <c r="J178" i="2"/>
  <c r="J177" i="2"/>
  <c r="J176" i="2"/>
  <c r="J173" i="2"/>
  <c r="J328" i="2"/>
  <c r="J172" i="2"/>
  <c r="J171" i="2"/>
  <c r="J327" i="2"/>
  <c r="J170" i="2"/>
  <c r="J169" i="2"/>
  <c r="J168" i="2"/>
  <c r="J326" i="2"/>
  <c r="J325" i="2"/>
  <c r="J167" i="2"/>
  <c r="J166" i="2"/>
  <c r="J324" i="2"/>
  <c r="J222" i="2"/>
  <c r="J323" i="2"/>
  <c r="J322" i="2"/>
  <c r="J164" i="2"/>
  <c r="J163" i="2"/>
  <c r="J162" i="2"/>
  <c r="J161" i="2"/>
  <c r="J320" i="2"/>
  <c r="J319" i="2"/>
  <c r="J159" i="2"/>
  <c r="J318" i="2"/>
  <c r="J158" i="2"/>
  <c r="J157" i="2"/>
  <c r="J317" i="2"/>
  <c r="J155" i="2"/>
  <c r="J154" i="2"/>
  <c r="J316" i="2"/>
  <c r="J153" i="2"/>
  <c r="J152" i="2"/>
  <c r="J315" i="2"/>
  <c r="J314" i="2"/>
  <c r="J151" i="2"/>
  <c r="J150" i="2"/>
  <c r="J313" i="2"/>
  <c r="J312" i="2"/>
  <c r="J149" i="2"/>
  <c r="J311" i="2"/>
  <c r="J310" i="2"/>
  <c r="J309" i="2"/>
  <c r="J308" i="2"/>
  <c r="J148" i="2"/>
  <c r="J307" i="2"/>
  <c r="J146" i="2"/>
  <c r="J145" i="2"/>
  <c r="J144" i="2"/>
  <c r="J143" i="2"/>
  <c r="J142" i="2"/>
  <c r="J305" i="2"/>
  <c r="J141" i="2"/>
  <c r="J304" i="2"/>
  <c r="J140" i="2"/>
  <c r="J139" i="2"/>
  <c r="J303" i="2"/>
  <c r="J138" i="2"/>
  <c r="J302" i="2"/>
  <c r="J301" i="2"/>
  <c r="J137" i="2"/>
  <c r="J300" i="2"/>
  <c r="J136" i="2"/>
  <c r="J135" i="2"/>
  <c r="J134" i="2"/>
  <c r="J133" i="2"/>
  <c r="J299" i="2"/>
  <c r="J132" i="2"/>
  <c r="J298" i="2"/>
  <c r="J131" i="2"/>
  <c r="J297" i="2"/>
  <c r="J130" i="2"/>
  <c r="J296" i="2"/>
  <c r="J129" i="2"/>
  <c r="J128" i="2"/>
  <c r="J127" i="2"/>
  <c r="J294" i="2"/>
  <c r="J293" i="2"/>
  <c r="J126" i="2"/>
  <c r="J125" i="2"/>
  <c r="J292" i="2"/>
  <c r="J124" i="2"/>
  <c r="J123" i="2"/>
  <c r="J122" i="2"/>
  <c r="J290" i="2"/>
  <c r="J289" i="2"/>
  <c r="J121" i="2"/>
  <c r="J288" i="2"/>
  <c r="J119" i="2"/>
  <c r="J118" i="2"/>
  <c r="J223" i="2"/>
  <c r="J117" i="2"/>
  <c r="J286" i="2"/>
  <c r="J116" i="2"/>
  <c r="J115" i="2"/>
  <c r="J114" i="2"/>
  <c r="J113" i="2"/>
  <c r="J112" i="2"/>
  <c r="J111" i="2"/>
  <c r="J285" i="2"/>
  <c r="J109" i="2"/>
  <c r="J284" i="2"/>
  <c r="J283" i="2"/>
  <c r="J108" i="2"/>
  <c r="J282" i="2"/>
  <c r="J105" i="2"/>
  <c r="J281" i="2"/>
  <c r="J104" i="2"/>
  <c r="J280" i="2"/>
  <c r="J103" i="2"/>
  <c r="J279" i="2"/>
  <c r="J278" i="2"/>
  <c r="J277" i="2"/>
  <c r="J102" i="2"/>
  <c r="J275" i="2"/>
  <c r="J100" i="2"/>
  <c r="J99" i="2"/>
  <c r="J98" i="2"/>
  <c r="J274" i="2"/>
  <c r="J273" i="2"/>
  <c r="J97" i="2"/>
  <c r="J272" i="2"/>
  <c r="J95" i="2"/>
  <c r="J271" i="2"/>
  <c r="J270" i="2"/>
  <c r="J269" i="2"/>
  <c r="J94" i="2"/>
  <c r="J93" i="2"/>
  <c r="J268" i="2"/>
  <c r="J91" i="2"/>
  <c r="J267" i="2"/>
  <c r="J89" i="2"/>
  <c r="J266" i="2"/>
  <c r="J88" i="2"/>
  <c r="J87" i="2"/>
  <c r="J86" i="2"/>
  <c r="J265" i="2"/>
  <c r="J85" i="2"/>
  <c r="J84" i="2"/>
  <c r="J83" i="2"/>
  <c r="J82" i="2"/>
  <c r="J264" i="2"/>
  <c r="J81" i="2"/>
  <c r="J80" i="2"/>
  <c r="J79" i="2"/>
  <c r="J263" i="2"/>
  <c r="J78" i="2"/>
  <c r="J77" i="2"/>
  <c r="J76" i="2"/>
  <c r="J262" i="2"/>
  <c r="J261" i="2"/>
  <c r="J75" i="2"/>
  <c r="J260" i="2"/>
  <c r="J259" i="2"/>
  <c r="J258" i="2"/>
  <c r="J257" i="2"/>
  <c r="J74" i="2"/>
  <c r="J73" i="2"/>
  <c r="J72" i="2"/>
  <c r="J71" i="2"/>
  <c r="J256" i="2"/>
  <c r="J255" i="2"/>
  <c r="J70" i="2"/>
  <c r="J69" i="2"/>
  <c r="J252" i="2"/>
  <c r="J68" i="2"/>
  <c r="J67" i="2"/>
  <c r="J65" i="2"/>
  <c r="J64" i="2"/>
  <c r="J63" i="2"/>
  <c r="J250" i="2"/>
  <c r="J249" i="2"/>
  <c r="J248" i="2"/>
  <c r="J62" i="2"/>
  <c r="J247" i="2"/>
  <c r="J60" i="2"/>
  <c r="J59" i="2"/>
  <c r="J58" i="2"/>
  <c r="J57" i="2"/>
  <c r="J246" i="2"/>
  <c r="J245" i="2"/>
  <c r="J56" i="2"/>
  <c r="J55" i="2"/>
  <c r="J54" i="2"/>
  <c r="J244" i="2"/>
  <c r="J53" i="2"/>
  <c r="J52" i="2"/>
  <c r="J243" i="2"/>
  <c r="J51" i="2"/>
  <c r="J50" i="2"/>
  <c r="J242" i="2"/>
  <c r="J48" i="2"/>
  <c r="J47" i="2"/>
  <c r="J46" i="2"/>
  <c r="J45" i="2"/>
  <c r="J44" i="2"/>
  <c r="J43" i="2"/>
  <c r="J241" i="2"/>
  <c r="J240" i="2"/>
  <c r="J239" i="2"/>
  <c r="J41" i="2"/>
  <c r="J40" i="2"/>
  <c r="J238" i="2"/>
  <c r="J39" i="2"/>
  <c r="J38" i="2"/>
  <c r="J37" i="2"/>
  <c r="J36" i="2"/>
  <c r="J35" i="2"/>
  <c r="J237" i="2"/>
  <c r="J236" i="2"/>
  <c r="J235" i="2"/>
  <c r="J34" i="2"/>
  <c r="J33" i="2"/>
  <c r="J32" i="2"/>
  <c r="J30" i="2"/>
  <c r="J29" i="2"/>
  <c r="J234" i="2"/>
  <c r="J233" i="2"/>
  <c r="J232" i="2"/>
  <c r="J24" i="2"/>
  <c r="J231" i="2"/>
  <c r="J22" i="2"/>
  <c r="J230" i="2"/>
  <c r="J21" i="2"/>
  <c r="J20" i="2"/>
  <c r="J229" i="2"/>
  <c r="J19" i="2"/>
  <c r="J18" i="2"/>
  <c r="J17" i="2"/>
  <c r="J16" i="2"/>
  <c r="J15" i="2"/>
  <c r="J14" i="2"/>
  <c r="J13" i="2"/>
  <c r="J12" i="2"/>
  <c r="J11" i="2"/>
  <c r="J228" i="2"/>
  <c r="J227" i="2"/>
  <c r="J10" i="2"/>
  <c r="J226" i="2"/>
  <c r="J224" i="2"/>
  <c r="J225" i="2"/>
  <c r="J9" i="2"/>
  <c r="J8" i="2"/>
</calcChain>
</file>

<file path=xl/sharedStrings.xml><?xml version="1.0" encoding="utf-8"?>
<sst xmlns="http://schemas.openxmlformats.org/spreadsheetml/2006/main" count="3014" uniqueCount="862">
  <si>
    <t>List of Mission Locally Employed (LE) Staff Employees</t>
  </si>
  <si>
    <t>Eligible for Coverage Under the Group Life Insurance Program</t>
  </si>
  <si>
    <t>U.S. Embassy Abu Dhabi &amp; Consulate General Dubai</t>
  </si>
  <si>
    <t>As of January 23,  2023</t>
  </si>
  <si>
    <t>Sr. No</t>
  </si>
  <si>
    <t>Post</t>
  </si>
  <si>
    <t>FSC Number</t>
  </si>
  <si>
    <t>Position Title</t>
  </si>
  <si>
    <t>EMPLOYEE NAME
(hidden)</t>
  </si>
  <si>
    <t>Grade</t>
  </si>
  <si>
    <t>Step</t>
  </si>
  <si>
    <t>[Employees] 
Basic Rate</t>
  </si>
  <si>
    <t>Date of Birth</t>
  </si>
  <si>
    <t>Age</t>
  </si>
  <si>
    <t>Gender</t>
  </si>
  <si>
    <t>Marital Status</t>
  </si>
  <si>
    <t>Citizenship</t>
  </si>
  <si>
    <t xml:space="preserve">Work Week (Note: WAE employees are not eligible) </t>
  </si>
  <si>
    <t>Employee Status</t>
  </si>
  <si>
    <t>Abu Dhabi</t>
  </si>
  <si>
    <t>VISA ASSISTANT</t>
  </si>
  <si>
    <t>Employee 1</t>
  </si>
  <si>
    <t>12/30/1977</t>
  </si>
  <si>
    <t>Male</t>
  </si>
  <si>
    <t>MARRIED</t>
  </si>
  <si>
    <t>PAKISTAN</t>
  </si>
  <si>
    <t>CURRENT</t>
  </si>
  <si>
    <t>HUMAN RESOURCES ASSISTANT</t>
  </si>
  <si>
    <t>Employee 2</t>
  </si>
  <si>
    <t>06/07/1988</t>
  </si>
  <si>
    <t>REALTY ASSISTANT</t>
  </si>
  <si>
    <t>Employee 3</t>
  </si>
  <si>
    <t>11/12/1981</t>
  </si>
  <si>
    <t>Female</t>
  </si>
  <si>
    <t>UNITED STATES</t>
  </si>
  <si>
    <t>ADMINISTRATIVE ASSISTANT</t>
  </si>
  <si>
    <t>Employee 4</t>
  </si>
  <si>
    <t>05/28/1961</t>
  </si>
  <si>
    <t>INDIA</t>
  </si>
  <si>
    <t>MAIL ROOM CLERK</t>
  </si>
  <si>
    <t>Employee 5</t>
  </si>
  <si>
    <t>01/16/1962</t>
  </si>
  <si>
    <t>CHAUFFEUR</t>
  </si>
  <si>
    <t>Employee 6</t>
  </si>
  <si>
    <t>05/21/1967</t>
  </si>
  <si>
    <t>Employee 7</t>
  </si>
  <si>
    <t>12/06/1982</t>
  </si>
  <si>
    <t>IRAQ</t>
  </si>
  <si>
    <t>Employee 8</t>
  </si>
  <si>
    <t>12/06/1964</t>
  </si>
  <si>
    <t>EGYPT</t>
  </si>
  <si>
    <t>SUPPLY CLERK (RECEIVING)</t>
  </si>
  <si>
    <t>Employee 9</t>
  </si>
  <si>
    <t>SRI LANKA</t>
  </si>
  <si>
    <t>AMERICAN CITIZEN SERVICES (ACS) ASSISTANT</t>
  </si>
  <si>
    <t>Employee 10</t>
  </si>
  <si>
    <t>03/16/1984</t>
  </si>
  <si>
    <t>ADMINISTRATIVE SPECIALIST</t>
  </si>
  <si>
    <t>Employee 11</t>
  </si>
  <si>
    <t>JORDAN</t>
  </si>
  <si>
    <t>MOTOR POOL SUPERVISOR</t>
  </si>
  <si>
    <t>Employee 12</t>
  </si>
  <si>
    <t>06/07/1970</t>
  </si>
  <si>
    <t>PROTOCOL ASSISTANT</t>
  </si>
  <si>
    <t>Employee 13</t>
  </si>
  <si>
    <t>01/12/1983</t>
  </si>
  <si>
    <t>BUDGET ANALYST</t>
  </si>
  <si>
    <t>Employee 14</t>
  </si>
  <si>
    <t>08/03/1972</t>
  </si>
  <si>
    <t>Employee 15</t>
  </si>
  <si>
    <t>04/05/1968</t>
  </si>
  <si>
    <t>INFORMATION MANAGEMENT ASSISTANT</t>
  </si>
  <si>
    <t>Employee 16</t>
  </si>
  <si>
    <t>ECONOMIC SPECIALIST</t>
  </si>
  <si>
    <t>Employee 17</t>
  </si>
  <si>
    <t>01/03/1968</t>
  </si>
  <si>
    <t>PUBLIC ENGAGEMENT ASSISTANT (EDUCATION OUTREACH)</t>
  </si>
  <si>
    <t>Employee 18</t>
  </si>
  <si>
    <t>SYRIA</t>
  </si>
  <si>
    <t>Employee 19</t>
  </si>
  <si>
    <t>SINGLE</t>
  </si>
  <si>
    <t>SECURITY INVESTIGATOR</t>
  </si>
  <si>
    <t>Employee 20</t>
  </si>
  <si>
    <t>Employee 21</t>
  </si>
  <si>
    <t>Employee 22</t>
  </si>
  <si>
    <t>08/24/1980</t>
  </si>
  <si>
    <t>BENIN</t>
  </si>
  <si>
    <t>VISA CLERK</t>
  </si>
  <si>
    <t>Employee 23</t>
  </si>
  <si>
    <t>09/17/1972</t>
  </si>
  <si>
    <t>Employee 24</t>
  </si>
  <si>
    <t>HEATING, VENTILATION AND AIR CONDITIONING MECHANIC (HVAC)</t>
  </si>
  <si>
    <t>Employee 25</t>
  </si>
  <si>
    <t>02/12/1971</t>
  </si>
  <si>
    <t>PHILIPPINES</t>
  </si>
  <si>
    <t>VOUCHER EXAMINER</t>
  </si>
  <si>
    <t>Employee 26</t>
  </si>
  <si>
    <t>Employee 27</t>
  </si>
  <si>
    <t>04/28/1985</t>
  </si>
  <si>
    <t>SHIPMENT SUPERVISOR</t>
  </si>
  <si>
    <t>Employee 28</t>
  </si>
  <si>
    <t>01/17/1970</t>
  </si>
  <si>
    <t>DISPATCHER</t>
  </si>
  <si>
    <t>Employee 29</t>
  </si>
  <si>
    <t>04/08/1976</t>
  </si>
  <si>
    <t>ELECTRICIAN</t>
  </si>
  <si>
    <t>Employee 30</t>
  </si>
  <si>
    <t>04/11/1981</t>
  </si>
  <si>
    <t>Employee 31</t>
  </si>
  <si>
    <t>04/05/1976</t>
  </si>
  <si>
    <t>SUPERVISORY AMERICAN CITIZEN SERVICES (ACS) ASSISTANT</t>
  </si>
  <si>
    <t>Employee 32</t>
  </si>
  <si>
    <t>08/02/1970</t>
  </si>
  <si>
    <t>ADMINISTRATIVE MANAGEMENT ASSISTANT</t>
  </si>
  <si>
    <t>Employee 33</t>
  </si>
  <si>
    <t>01/14/1968</t>
  </si>
  <si>
    <t>CONSULAR CLERK (GENERAL)</t>
  </si>
  <si>
    <t>Employee 34</t>
  </si>
  <si>
    <t>03/31/1978</t>
  </si>
  <si>
    <t>RESOURCE COORDINATION ASSISTANT</t>
  </si>
  <si>
    <t>Employee 35</t>
  </si>
  <si>
    <t>GENERAL SERVICES ASSISTANT</t>
  </si>
  <si>
    <t>Employee 36</t>
  </si>
  <si>
    <t>05/10/1984</t>
  </si>
  <si>
    <t>LEBANON</t>
  </si>
  <si>
    <t>SUPERVISORY TELEPHONE TECHNICIAN</t>
  </si>
  <si>
    <t>Employee 37</t>
  </si>
  <si>
    <t>05/25/1978</t>
  </si>
  <si>
    <t>ENGINEER (CIVIL)</t>
  </si>
  <si>
    <t>Employee 38</t>
  </si>
  <si>
    <t>07/24/1979</t>
  </si>
  <si>
    <t>INFORMATION MANAGEMENT ASSISTANT (LAN)</t>
  </si>
  <si>
    <t>Employee 39</t>
  </si>
  <si>
    <t>12/23/1986</t>
  </si>
  <si>
    <t>PUBLIC ENGAGEMENT SPECIALIST</t>
  </si>
  <si>
    <t>Employee 40</t>
  </si>
  <si>
    <t>07/06/1973</t>
  </si>
  <si>
    <t>Employee 41</t>
  </si>
  <si>
    <t>11/29/1980</t>
  </si>
  <si>
    <t>OVERRIDE OFFICIAL TITLE</t>
  </si>
  <si>
    <t>Employee 42</t>
  </si>
  <si>
    <t>Employee 43</t>
  </si>
  <si>
    <t>10/18/1984</t>
  </si>
  <si>
    <t>SUPERVISORY VOUCHER EXAMINER</t>
  </si>
  <si>
    <t>Employee 44</t>
  </si>
  <si>
    <t>Employee 45</t>
  </si>
  <si>
    <t>01/01/1964</t>
  </si>
  <si>
    <t>MOROCCO</t>
  </si>
  <si>
    <t>LEAD MAINTENANCE TECHNICIAN</t>
  </si>
  <si>
    <t>Employee 46</t>
  </si>
  <si>
    <t>02/28/1967</t>
  </si>
  <si>
    <t>Employee 47</t>
  </si>
  <si>
    <t>08/25/1979</t>
  </si>
  <si>
    <t>PROCUREMENT AGENT</t>
  </si>
  <si>
    <t>Employee 48</t>
  </si>
  <si>
    <t>08/31/1979</t>
  </si>
  <si>
    <t>MAINTENANCE SUPERVISOR</t>
  </si>
  <si>
    <t>Employee 49</t>
  </si>
  <si>
    <t>04/03/1970</t>
  </si>
  <si>
    <t>Employee 50</t>
  </si>
  <si>
    <t>04/03/1984</t>
  </si>
  <si>
    <t>Employee 51</t>
  </si>
  <si>
    <t>10/15/1979</t>
  </si>
  <si>
    <t>Employee 52</t>
  </si>
  <si>
    <t>02/21/1971</t>
  </si>
  <si>
    <t>Employee 53</t>
  </si>
  <si>
    <t>03/19/1978</t>
  </si>
  <si>
    <t>Employee 54</t>
  </si>
  <si>
    <t>MECHANIC (BUILDING TRADES)</t>
  </si>
  <si>
    <t>Employee 55</t>
  </si>
  <si>
    <t>05/04/1979</t>
  </si>
  <si>
    <t>PAINTER</t>
  </si>
  <si>
    <t>Employee 56</t>
  </si>
  <si>
    <t>05/26/1971</t>
  </si>
  <si>
    <t>Employee 57</t>
  </si>
  <si>
    <t>02/10/1979</t>
  </si>
  <si>
    <t>MAINTENANCE INSPECTOR</t>
  </si>
  <si>
    <t>Employee 58</t>
  </si>
  <si>
    <t>06/25/1965</t>
  </si>
  <si>
    <t>TELEPHONE OPERATOR</t>
  </si>
  <si>
    <t>Employee 59</t>
  </si>
  <si>
    <t>SPAIN</t>
  </si>
  <si>
    <t>HUMAN RESOURCES SPECIALIST</t>
  </si>
  <si>
    <t>Employee 60</t>
  </si>
  <si>
    <t>11/25/1975</t>
  </si>
  <si>
    <t>TURKMENISTAN</t>
  </si>
  <si>
    <t>Employee 61</t>
  </si>
  <si>
    <t>03/10/1979</t>
  </si>
  <si>
    <t>UGANDA</t>
  </si>
  <si>
    <t>STRATEGIC CONTENT COORDINATION SPECIALIST</t>
  </si>
  <si>
    <t>Employee 62</t>
  </si>
  <si>
    <t>11/27/1980</t>
  </si>
  <si>
    <t>LIBYA</t>
  </si>
  <si>
    <t>Employee 63</t>
  </si>
  <si>
    <t>03/11/1972</t>
  </si>
  <si>
    <t>CUSTOMS EXPEDITER</t>
  </si>
  <si>
    <t>Employee 64</t>
  </si>
  <si>
    <t>SUDAN</t>
  </si>
  <si>
    <t>Employee 65</t>
  </si>
  <si>
    <t>03/01/1977</t>
  </si>
  <si>
    <t>NEPAL</t>
  </si>
  <si>
    <t>Employee 66</t>
  </si>
  <si>
    <t>08/16/1979</t>
  </si>
  <si>
    <t>Employee 67</t>
  </si>
  <si>
    <t>Employee 68</t>
  </si>
  <si>
    <t>12/15/1968</t>
  </si>
  <si>
    <t>Employee 69</t>
  </si>
  <si>
    <t>04/25/1986</t>
  </si>
  <si>
    <t>SUPPLY CLERK</t>
  </si>
  <si>
    <t>Employee 70</t>
  </si>
  <si>
    <t>07/03/1975</t>
  </si>
  <si>
    <t>Employee 71</t>
  </si>
  <si>
    <t>06/01/1970</t>
  </si>
  <si>
    <t>SURVEILLANCE DETECTION GUARD</t>
  </si>
  <si>
    <t>Employee 72</t>
  </si>
  <si>
    <t>02/09/1984</t>
  </si>
  <si>
    <t>Employee 73</t>
  </si>
  <si>
    <t>Employee 74</t>
  </si>
  <si>
    <t>07/12/1975</t>
  </si>
  <si>
    <t>DIVORCED</t>
  </si>
  <si>
    <t>Employee 75</t>
  </si>
  <si>
    <t>11/05/1965</t>
  </si>
  <si>
    <t>PUBLIC ENGAGEMENT ASSISTANT (PRESS AND MEDIA)</t>
  </si>
  <si>
    <t>Employee 76</t>
  </si>
  <si>
    <t>01/09/1980</t>
  </si>
  <si>
    <t>POLITICAL SPECIALIST</t>
  </si>
  <si>
    <t>Employee 77</t>
  </si>
  <si>
    <t>04/28/1983</t>
  </si>
  <si>
    <t>INFORMATION MANAGEMENT SPECIALIST</t>
  </si>
  <si>
    <t>Employee 78</t>
  </si>
  <si>
    <t>11/03/1979</t>
  </si>
  <si>
    <t>PUBLIC ENGAGEMENT ASSISTANT</t>
  </si>
  <si>
    <t>Employee 79</t>
  </si>
  <si>
    <t>12/10/1977</t>
  </si>
  <si>
    <t>STOREKEEPER</t>
  </si>
  <si>
    <t>Employee 80</t>
  </si>
  <si>
    <t>08/14/1962</t>
  </si>
  <si>
    <t>BODYGUARD SUPERVISOR</t>
  </si>
  <si>
    <t>Employee 81</t>
  </si>
  <si>
    <t>12/20/1982</t>
  </si>
  <si>
    <t>STRATEGIC CONTENT COORDINATION ASSISTANT (COMMUNITY MANAGER)</t>
  </si>
  <si>
    <t>Employee 82</t>
  </si>
  <si>
    <t>Employee 83</t>
  </si>
  <si>
    <t>Employee 84</t>
  </si>
  <si>
    <t>10/10/1985</t>
  </si>
  <si>
    <t>Employee 85</t>
  </si>
  <si>
    <t>ENGINEER</t>
  </si>
  <si>
    <t>Employee 86</t>
  </si>
  <si>
    <t>01/19/1971</t>
  </si>
  <si>
    <t>Employee 87</t>
  </si>
  <si>
    <t>04/18/1973</t>
  </si>
  <si>
    <t>ADMINISTRATIVE CLERK</t>
  </si>
  <si>
    <t>Employee 88</t>
  </si>
  <si>
    <t>01/01/1978</t>
  </si>
  <si>
    <t>Employee 89</t>
  </si>
  <si>
    <t>Employee 90</t>
  </si>
  <si>
    <t>11/01/1974</t>
  </si>
  <si>
    <t>Employee 91</t>
  </si>
  <si>
    <t>07/08/1977</t>
  </si>
  <si>
    <t>PROCUREMENT SUPERVISOR</t>
  </si>
  <si>
    <t>Employee 92</t>
  </si>
  <si>
    <t>05/28/1966</t>
  </si>
  <si>
    <t>Employee 93</t>
  </si>
  <si>
    <t>10/20/1975</t>
  </si>
  <si>
    <t>Employee 94</t>
  </si>
  <si>
    <t>TRAVEL ASSISTANT</t>
  </si>
  <si>
    <t>Employee 95</t>
  </si>
  <si>
    <t>06/24/1983</t>
  </si>
  <si>
    <t>Employee 96</t>
  </si>
  <si>
    <t>07/02/1978</t>
  </si>
  <si>
    <t>PAY ASSISTANT (GFS)</t>
  </si>
  <si>
    <t>Employee 97</t>
  </si>
  <si>
    <t>04/13/1985</t>
  </si>
  <si>
    <t>Employee 98</t>
  </si>
  <si>
    <t>04/06/1971</t>
  </si>
  <si>
    <t>FINANCIAL ASSISTANT</t>
  </si>
  <si>
    <t>Employee 99</t>
  </si>
  <si>
    <t>Employee 100</t>
  </si>
  <si>
    <t>KAZAKHSTAN</t>
  </si>
  <si>
    <t>CASHIER</t>
  </si>
  <si>
    <t>Employee 101</t>
  </si>
  <si>
    <t>09/25/1978</t>
  </si>
  <si>
    <t>Employee 102</t>
  </si>
  <si>
    <t>05/30/1968</t>
  </si>
  <si>
    <t>Employee 103</t>
  </si>
  <si>
    <t>Employee 104</t>
  </si>
  <si>
    <t>11/08/1976</t>
  </si>
  <si>
    <t>TUNISIA</t>
  </si>
  <si>
    <t>PLUMBER</t>
  </si>
  <si>
    <t>Employee 105</t>
  </si>
  <si>
    <t>06/13/1980</t>
  </si>
  <si>
    <t>Employee 106</t>
  </si>
  <si>
    <t>01/10/1967</t>
  </si>
  <si>
    <t>Employee 107</t>
  </si>
  <si>
    <t>02/05/1973</t>
  </si>
  <si>
    <t>Employee 108</t>
  </si>
  <si>
    <t>05/17/1981</t>
  </si>
  <si>
    <t>Employee 109</t>
  </si>
  <si>
    <t>03/20/1965</t>
  </si>
  <si>
    <t>Employee 110</t>
  </si>
  <si>
    <t>09/15/1965</t>
  </si>
  <si>
    <t>Employee 111</t>
  </si>
  <si>
    <t>02/22/1969</t>
  </si>
  <si>
    <t>Employee 112</t>
  </si>
  <si>
    <t>05/25/1983</t>
  </si>
  <si>
    <t>BODYGUARD</t>
  </si>
  <si>
    <t>Employee 113</t>
  </si>
  <si>
    <t>PALESTINE</t>
  </si>
  <si>
    <t>Employee 114</t>
  </si>
  <si>
    <t>05/31/1966</t>
  </si>
  <si>
    <t>Employee 115</t>
  </si>
  <si>
    <t>03/26/1978</t>
  </si>
  <si>
    <t>SURVEILLANCE DETECTION COORDINATOR</t>
  </si>
  <si>
    <t>Employee 116</t>
  </si>
  <si>
    <t>05/18/1978</t>
  </si>
  <si>
    <t>SUPPLY SUPERVISOR</t>
  </si>
  <si>
    <t>Employee 117</t>
  </si>
  <si>
    <t>09/27/1980</t>
  </si>
  <si>
    <t>ACCOUNTING TECHNICIAN</t>
  </si>
  <si>
    <t>Employee 118</t>
  </si>
  <si>
    <t>02/19/1977</t>
  </si>
  <si>
    <t>AFGHANISTAN</t>
  </si>
  <si>
    <t>Employee 119</t>
  </si>
  <si>
    <t>05/29/1972</t>
  </si>
  <si>
    <t>Employee 120</t>
  </si>
  <si>
    <t>07/01/1979</t>
  </si>
  <si>
    <t>CAMEROON</t>
  </si>
  <si>
    <t>Employee 121</t>
  </si>
  <si>
    <t>03/31/1988</t>
  </si>
  <si>
    <t>REALTY CLERK</t>
  </si>
  <si>
    <t>Employee 122</t>
  </si>
  <si>
    <t>09/21/1970</t>
  </si>
  <si>
    <t>TRANSLATOR</t>
  </si>
  <si>
    <t>Employee 123</t>
  </si>
  <si>
    <t>09/13/1977</t>
  </si>
  <si>
    <t>Employee 124</t>
  </si>
  <si>
    <t>12/27/1970</t>
  </si>
  <si>
    <t>Employee 125</t>
  </si>
  <si>
    <t>11/19/1986</t>
  </si>
  <si>
    <t>SHIPMENT CLERK</t>
  </si>
  <si>
    <t>Employee 126</t>
  </si>
  <si>
    <t>Employee 127</t>
  </si>
  <si>
    <t>05/09/1980</t>
  </si>
  <si>
    <t>Employee 128</t>
  </si>
  <si>
    <t>02/03/1973</t>
  </si>
  <si>
    <t>Employee 129</t>
  </si>
  <si>
    <t>05/01/1971</t>
  </si>
  <si>
    <t>CARPENTER</t>
  </si>
  <si>
    <t>Employee 130</t>
  </si>
  <si>
    <t>05/17/1988</t>
  </si>
  <si>
    <t>Employee 131</t>
  </si>
  <si>
    <t>05/28/1971</t>
  </si>
  <si>
    <t>Employee 132</t>
  </si>
  <si>
    <t>05/10/1978</t>
  </si>
  <si>
    <t>Employee 133</t>
  </si>
  <si>
    <t>11/08/1987</t>
  </si>
  <si>
    <t>Employee 134</t>
  </si>
  <si>
    <t>01/23/1986</t>
  </si>
  <si>
    <t>COMMERCIAL SPECIALIST</t>
  </si>
  <si>
    <t>Employee 135</t>
  </si>
  <si>
    <t>02/10/1975</t>
  </si>
  <si>
    <t>TRADES HELPER</t>
  </si>
  <si>
    <t>Employee 136</t>
  </si>
  <si>
    <t>06/20/1963</t>
  </si>
  <si>
    <t>COMMERCIAL ASSISTANT</t>
  </si>
  <si>
    <t>Employee 137</t>
  </si>
  <si>
    <t>12/28/1985</t>
  </si>
  <si>
    <t>SURVEILLANCE DETECTION SHIFT SUPERVISOR</t>
  </si>
  <si>
    <t>Employee 138</t>
  </si>
  <si>
    <t>03/10/1976</t>
  </si>
  <si>
    <t>Employee 139</t>
  </si>
  <si>
    <t>06/21/1984</t>
  </si>
  <si>
    <t>Employee 140</t>
  </si>
  <si>
    <t>REGISTERED NURSE (RN)</t>
  </si>
  <si>
    <t>Employee 141</t>
  </si>
  <si>
    <t>12/23/1981</t>
  </si>
  <si>
    <t>RESOURCE COORDINATION CLERK</t>
  </si>
  <si>
    <t>Employee 142</t>
  </si>
  <si>
    <t>05/26/1972</t>
  </si>
  <si>
    <t>Employee 143</t>
  </si>
  <si>
    <t>02/15/1972</t>
  </si>
  <si>
    <t>Employee 144</t>
  </si>
  <si>
    <t>12/25/1965</t>
  </si>
  <si>
    <t>Employee 145</t>
  </si>
  <si>
    <t>06/19/1985</t>
  </si>
  <si>
    <t>Employee 146</t>
  </si>
  <si>
    <t>09/29/1972</t>
  </si>
  <si>
    <t>WAREHOUSE WORKER</t>
  </si>
  <si>
    <t>Employee 147</t>
  </si>
  <si>
    <t>05/28/1982</t>
  </si>
  <si>
    <t>Employee 148</t>
  </si>
  <si>
    <t>11/09/1975</t>
  </si>
  <si>
    <t>Employee 149</t>
  </si>
  <si>
    <t>Employee 150</t>
  </si>
  <si>
    <t>04/25/1972</t>
  </si>
  <si>
    <t>Employee 151</t>
  </si>
  <si>
    <t>05/14/1970</t>
  </si>
  <si>
    <t>Employee 152</t>
  </si>
  <si>
    <t>01/10/1970</t>
  </si>
  <si>
    <t>HOUSING CLERK</t>
  </si>
  <si>
    <t>Employee 153</t>
  </si>
  <si>
    <t>HUMAN RESOURCES CLERK</t>
  </si>
  <si>
    <t>Employee 154</t>
  </si>
  <si>
    <t>08/22/1976</t>
  </si>
  <si>
    <t>Employee 155</t>
  </si>
  <si>
    <t>07/15/1983</t>
  </si>
  <si>
    <t>Employee 156</t>
  </si>
  <si>
    <t>05/05/1979</t>
  </si>
  <si>
    <t>Employee 157</t>
  </si>
  <si>
    <t>05/15/1967</t>
  </si>
  <si>
    <t>Employee 158</t>
  </si>
  <si>
    <t>Employee 159</t>
  </si>
  <si>
    <t>10/21/1974</t>
  </si>
  <si>
    <t>SUPERVISORY VISA ASSISTANT</t>
  </si>
  <si>
    <t>Employee 160</t>
  </si>
  <si>
    <t>06/06/1989</t>
  </si>
  <si>
    <t>Employee 161</t>
  </si>
  <si>
    <t>10/23/1989</t>
  </si>
  <si>
    <t>ARMENIA</t>
  </si>
  <si>
    <t>Employee 162</t>
  </si>
  <si>
    <t>01/21/1970</t>
  </si>
  <si>
    <t>Employee 163</t>
  </si>
  <si>
    <t>09/22/1973</t>
  </si>
  <si>
    <t>Employee 164</t>
  </si>
  <si>
    <t>08/24/1967</t>
  </si>
  <si>
    <t>Employee 165</t>
  </si>
  <si>
    <t>01/24/1968</t>
  </si>
  <si>
    <t>Employee 166</t>
  </si>
  <si>
    <t>03/20/1983</t>
  </si>
  <si>
    <t>SD MONITOR</t>
  </si>
  <si>
    <t>Employee 167</t>
  </si>
  <si>
    <t>KENYA</t>
  </si>
  <si>
    <t>MAINTENANCE MECHANIC</t>
  </si>
  <si>
    <t>Employee 168</t>
  </si>
  <si>
    <t>Employee 169</t>
  </si>
  <si>
    <t>12/28/1987</t>
  </si>
  <si>
    <t>SHIPMENT ASSISTANT</t>
  </si>
  <si>
    <t>Employee 170</t>
  </si>
  <si>
    <t>05/12/1974</t>
  </si>
  <si>
    <t>FINANCIAL SPECIALIST</t>
  </si>
  <si>
    <t>Employee 171</t>
  </si>
  <si>
    <t>07/26/1966</t>
  </si>
  <si>
    <t>Employee 172</t>
  </si>
  <si>
    <t>Employee 173</t>
  </si>
  <si>
    <t>05/30/1969</t>
  </si>
  <si>
    <t>Employee 174</t>
  </si>
  <si>
    <t>09/01/1971</t>
  </si>
  <si>
    <t>Employee 175</t>
  </si>
  <si>
    <t>09/20/1963</t>
  </si>
  <si>
    <t>Employee 176</t>
  </si>
  <si>
    <t>12/24/1979</t>
  </si>
  <si>
    <t>Employee 177</t>
  </si>
  <si>
    <t>05/05/1964</t>
  </si>
  <si>
    <t>AUTOMOTIVE MECHANIC</t>
  </si>
  <si>
    <t>Employee 178</t>
  </si>
  <si>
    <t>10/12/1977</t>
  </si>
  <si>
    <t>Employee 179</t>
  </si>
  <si>
    <t>11/08/1966</t>
  </si>
  <si>
    <t>Employee 180</t>
  </si>
  <si>
    <t>05/10/1969</t>
  </si>
  <si>
    <t>Employee 181</t>
  </si>
  <si>
    <t>07/24/1981</t>
  </si>
  <si>
    <t>Employee 182</t>
  </si>
  <si>
    <t>08/01/1970</t>
  </si>
  <si>
    <t>CANADA</t>
  </si>
  <si>
    <t>Employee 183</t>
  </si>
  <si>
    <t>05/04/1968</t>
  </si>
  <si>
    <t>Employee 184</t>
  </si>
  <si>
    <t>01/02/1971</t>
  </si>
  <si>
    <t>Employee 185</t>
  </si>
  <si>
    <t>02/14/1973</t>
  </si>
  <si>
    <t>ENGINEERING TECHNICIAN (BUILDING AUTOMATION SYSTEMS)</t>
  </si>
  <si>
    <t>Employee 186</t>
  </si>
  <si>
    <t>07/15/1973</t>
  </si>
  <si>
    <t>Employee 187</t>
  </si>
  <si>
    <t>09/02/1978</t>
  </si>
  <si>
    <t>Employee 188</t>
  </si>
  <si>
    <t>06/01/1985</t>
  </si>
  <si>
    <t>Employee 189</t>
  </si>
  <si>
    <t>Employee 190</t>
  </si>
  <si>
    <t>06/26/1962</t>
  </si>
  <si>
    <t>Employee 191</t>
  </si>
  <si>
    <t>01/15/1970</t>
  </si>
  <si>
    <t>Employee 192</t>
  </si>
  <si>
    <t>06/20/1975</t>
  </si>
  <si>
    <t>Employee 193</t>
  </si>
  <si>
    <t>12/31/1970</t>
  </si>
  <si>
    <t>IRAN</t>
  </si>
  <si>
    <t>Employee 194</t>
  </si>
  <si>
    <t>TELECOMMUNICATIONS TECHNICIAN</t>
  </si>
  <si>
    <t>Employee 195</t>
  </si>
  <si>
    <t>Employee 196</t>
  </si>
  <si>
    <t>ECONOMIC ASSISTANT</t>
  </si>
  <si>
    <t>Employee 197</t>
  </si>
  <si>
    <t>Employee 198</t>
  </si>
  <si>
    <t>Employee 199</t>
  </si>
  <si>
    <t>Employee 200</t>
  </si>
  <si>
    <t>YEMEN</t>
  </si>
  <si>
    <t>Employee 201</t>
  </si>
  <si>
    <t>Employee 202</t>
  </si>
  <si>
    <t>COMMUNITY LIAISON OFFICE ADMINISTRATIVE ASSISTANT</t>
  </si>
  <si>
    <t>Employee 203</t>
  </si>
  <si>
    <t>PHYSICIAN</t>
  </si>
  <si>
    <t>Employee 204</t>
  </si>
  <si>
    <t>UNITED KINGDOM</t>
  </si>
  <si>
    <t>Employee 205</t>
  </si>
  <si>
    <t>Employee 206</t>
  </si>
  <si>
    <t>Employee 207</t>
  </si>
  <si>
    <t>Employee 208</t>
  </si>
  <si>
    <t>Employee 209</t>
  </si>
  <si>
    <t>Employee 210</t>
  </si>
  <si>
    <t>RESOURCE COORDINATION SPECIALIST</t>
  </si>
  <si>
    <t>Employee 211</t>
  </si>
  <si>
    <t>Employee 212</t>
  </si>
  <si>
    <t>Employee 213</t>
  </si>
  <si>
    <t>SOUTH AFRICA</t>
  </si>
  <si>
    <t>Employee 214</t>
  </si>
  <si>
    <t>Dubai</t>
  </si>
  <si>
    <t>Employee 215</t>
  </si>
  <si>
    <t>12/26/1978</t>
  </si>
  <si>
    <t>SURVEILLANCE DETECTION SUPERVISOR</t>
  </si>
  <si>
    <t>Employee 216</t>
  </si>
  <si>
    <t>09/29/1981</t>
  </si>
  <si>
    <t>Employee 217</t>
  </si>
  <si>
    <t>09/14/1976</t>
  </si>
  <si>
    <t>Employee 218</t>
  </si>
  <si>
    <t>06/25/1987</t>
  </si>
  <si>
    <t>Employee 219</t>
  </si>
  <si>
    <t>08/19/1983</t>
  </si>
  <si>
    <t>Employee 220</t>
  </si>
  <si>
    <t>06/11/1988</t>
  </si>
  <si>
    <t>SURVEILLANCE DETECTION MONITOR</t>
  </si>
  <si>
    <t>Employee 221</t>
  </si>
  <si>
    <t>05/02/1981</t>
  </si>
  <si>
    <t>Employee 222</t>
  </si>
  <si>
    <t>01/05/1983</t>
  </si>
  <si>
    <t>Employee 223</t>
  </si>
  <si>
    <t>09/17/1967</t>
  </si>
  <si>
    <t>RESIDENTIAL SECURITY COORDINATOR</t>
  </si>
  <si>
    <t>Employee 224</t>
  </si>
  <si>
    <t>03/11/1973</t>
  </si>
  <si>
    <t>TURKEY</t>
  </si>
  <si>
    <t>Employee 225</t>
  </si>
  <si>
    <t>01/01/1981</t>
  </si>
  <si>
    <t>Employee 226</t>
  </si>
  <si>
    <t>03/12/1984</t>
  </si>
  <si>
    <t>INVESTIGATOR</t>
  </si>
  <si>
    <t>Employee 227</t>
  </si>
  <si>
    <t>02/27/1973</t>
  </si>
  <si>
    <t>Employee 228</t>
  </si>
  <si>
    <t>04/02/1982</t>
  </si>
  <si>
    <t>Employee 229</t>
  </si>
  <si>
    <t>Employee 230</t>
  </si>
  <si>
    <t>12/11/1961</t>
  </si>
  <si>
    <t>Employee 231</t>
  </si>
  <si>
    <t>05/04/1981</t>
  </si>
  <si>
    <t>Employee 232</t>
  </si>
  <si>
    <t>Employee 233</t>
  </si>
  <si>
    <t>VISA SPECIALIST</t>
  </si>
  <si>
    <t>Employee 234</t>
  </si>
  <si>
    <t>PUBLIC ENGAGEMENT SPECIALIST (EMERGING VOICES)</t>
  </si>
  <si>
    <t>Employee 235</t>
  </si>
  <si>
    <t>Employee 236</t>
  </si>
  <si>
    <t>11/21/1975</t>
  </si>
  <si>
    <t>Employee 237</t>
  </si>
  <si>
    <t>04/14/1972</t>
  </si>
  <si>
    <t>SECRETARY</t>
  </si>
  <si>
    <t>Employee 238</t>
  </si>
  <si>
    <t>09/03/1983</t>
  </si>
  <si>
    <t>Employee 239</t>
  </si>
  <si>
    <t>02/25/1983</t>
  </si>
  <si>
    <t>Employee 240</t>
  </si>
  <si>
    <t>04/03/1968</t>
  </si>
  <si>
    <t>Employee 241</t>
  </si>
  <si>
    <t>05/25/1973</t>
  </si>
  <si>
    <t>SUPERVISORY LIBRARY DIRECTOR</t>
  </si>
  <si>
    <t>Employee 242</t>
  </si>
  <si>
    <t>PURCHASING AGENT</t>
  </si>
  <si>
    <t>Employee 243</t>
  </si>
  <si>
    <t>05/13/1980</t>
  </si>
  <si>
    <t xml:space="preserve">PUBLIC ENGAGEMENT ASSISTANT  </t>
  </si>
  <si>
    <t>Employee 244</t>
  </si>
  <si>
    <t>Employee 245</t>
  </si>
  <si>
    <t>Employee 246</t>
  </si>
  <si>
    <t>AGRICULTURAL MARKETING ASSISTANT</t>
  </si>
  <si>
    <t>Employee 247</t>
  </si>
  <si>
    <t>Employee 248</t>
  </si>
  <si>
    <t>08/16/1973</t>
  </si>
  <si>
    <t>Employee 249</t>
  </si>
  <si>
    <t>04/24/1983</t>
  </si>
  <si>
    <t>Employee 250</t>
  </si>
  <si>
    <t>01/06/1979</t>
  </si>
  <si>
    <t>Employee 251</t>
  </si>
  <si>
    <t>01/12/1976</t>
  </si>
  <si>
    <t>Employee 252</t>
  </si>
  <si>
    <t>05/17/1977</t>
  </si>
  <si>
    <t>Employee 253</t>
  </si>
  <si>
    <t>10/23/1970</t>
  </si>
  <si>
    <t>ITALY</t>
  </si>
  <si>
    <t>SAFETY PROGRAM COORDINATOR</t>
  </si>
  <si>
    <t>Employee 254</t>
  </si>
  <si>
    <t>04/19/1969</t>
  </si>
  <si>
    <t>Employee 255</t>
  </si>
  <si>
    <t>08/23/1977</t>
  </si>
  <si>
    <t>MECHANIC (SECURITY SYSTEMS)</t>
  </si>
  <si>
    <t>Employee 256</t>
  </si>
  <si>
    <t>10/27/1976</t>
  </si>
  <si>
    <t>Employee 257</t>
  </si>
  <si>
    <t>08/01/1973</t>
  </si>
  <si>
    <t>Employee 258</t>
  </si>
  <si>
    <t>12/16/1982</t>
  </si>
  <si>
    <t>FRANCE</t>
  </si>
  <si>
    <t>Employee 259</t>
  </si>
  <si>
    <t>12/11/1976</t>
  </si>
  <si>
    <t>CONSULAR ASSISTANT (GENERAL)</t>
  </si>
  <si>
    <t>Employee 260</t>
  </si>
  <si>
    <t>05/11/1981</t>
  </si>
  <si>
    <t>Employee 261</t>
  </si>
  <si>
    <t>Employee 262</t>
  </si>
  <si>
    <t>05/17/1984</t>
  </si>
  <si>
    <t>Employee 263</t>
  </si>
  <si>
    <t>PORTUGESE</t>
  </si>
  <si>
    <t>Employee 264</t>
  </si>
  <si>
    <t>10/14/1982</t>
  </si>
  <si>
    <t>Employee 265</t>
  </si>
  <si>
    <t>01/05/1967</t>
  </si>
  <si>
    <t>Employee 266</t>
  </si>
  <si>
    <t>05/24/1970</t>
  </si>
  <si>
    <t>Employee 267</t>
  </si>
  <si>
    <t>10/20/1981</t>
  </si>
  <si>
    <t>Employee 268</t>
  </si>
  <si>
    <t>05/20/1962</t>
  </si>
  <si>
    <t>Employee 269</t>
  </si>
  <si>
    <t>Employee 270</t>
  </si>
  <si>
    <t>01/10/1987</t>
  </si>
  <si>
    <t>Employee 271</t>
  </si>
  <si>
    <t>09/20/1977</t>
  </si>
  <si>
    <t>Employee 272</t>
  </si>
  <si>
    <t>05/26/1973</t>
  </si>
  <si>
    <t>Employee 273</t>
  </si>
  <si>
    <t>05/04/1973</t>
  </si>
  <si>
    <t>Employee 274</t>
  </si>
  <si>
    <t>12/21/1972</t>
  </si>
  <si>
    <t>Employee 275</t>
  </si>
  <si>
    <t>05/29/1973</t>
  </si>
  <si>
    <t>Employee 276</t>
  </si>
  <si>
    <t>07/22/1972</t>
  </si>
  <si>
    <t>Employee 277</t>
  </si>
  <si>
    <t>01/22/1968</t>
  </si>
  <si>
    <t>Employee 278</t>
  </si>
  <si>
    <t>08/25/1974</t>
  </si>
  <si>
    <t>Employee 279</t>
  </si>
  <si>
    <t>05/20/1981</t>
  </si>
  <si>
    <t>Employee 280</t>
  </si>
  <si>
    <t>Employee 281</t>
  </si>
  <si>
    <t>10/24/1986</t>
  </si>
  <si>
    <t>Employee 282</t>
  </si>
  <si>
    <t>05/25/1982</t>
  </si>
  <si>
    <t>Employee 283</t>
  </si>
  <si>
    <t>07/24/1968</t>
  </si>
  <si>
    <t>Employee 284</t>
  </si>
  <si>
    <t>Employee 285</t>
  </si>
  <si>
    <t>01/15/1984</t>
  </si>
  <si>
    <t>Employee 286</t>
  </si>
  <si>
    <t>05/10/1968</t>
  </si>
  <si>
    <t>Employee 287</t>
  </si>
  <si>
    <t>06/10/1963</t>
  </si>
  <si>
    <t>INFORMATION ASSISTANT (SOCIAL MEDIA)</t>
  </si>
  <si>
    <t>Employee 288</t>
  </si>
  <si>
    <t>Egypt</t>
  </si>
  <si>
    <t>Employee 289</t>
  </si>
  <si>
    <t>05/28/1973</t>
  </si>
  <si>
    <t>AGRICULTURAL SPECIALIST</t>
  </si>
  <si>
    <t>Employee 290</t>
  </si>
  <si>
    <t>02/21/1978</t>
  </si>
  <si>
    <t>Employee 291</t>
  </si>
  <si>
    <t>01/24/1983</t>
  </si>
  <si>
    <t>Employee 292</t>
  </si>
  <si>
    <t>05/03/1983</t>
  </si>
  <si>
    <t>Employee 293</t>
  </si>
  <si>
    <t>03/29/1981</t>
  </si>
  <si>
    <t>Employee 294</t>
  </si>
  <si>
    <t>05/31/1983</t>
  </si>
  <si>
    <t>Employee 295</t>
  </si>
  <si>
    <t>05/30/1981</t>
  </si>
  <si>
    <t>Employee 296</t>
  </si>
  <si>
    <t>02/15/1968</t>
  </si>
  <si>
    <t>Employee 297</t>
  </si>
  <si>
    <t>12/24/1978</t>
  </si>
  <si>
    <t>Employee 298</t>
  </si>
  <si>
    <t>10/15/1983</t>
  </si>
  <si>
    <t>Employee 299</t>
  </si>
  <si>
    <t>Employee 300</t>
  </si>
  <si>
    <t>08/05/1989</t>
  </si>
  <si>
    <t>Employee 301</t>
  </si>
  <si>
    <t>04/30/1982</t>
  </si>
  <si>
    <t>Employee 302</t>
  </si>
  <si>
    <t>Employee 303</t>
  </si>
  <si>
    <t>05/04/1976</t>
  </si>
  <si>
    <t>Employee 304</t>
  </si>
  <si>
    <t>10/05/1986</t>
  </si>
  <si>
    <t>Employee 305</t>
  </si>
  <si>
    <t>09/24/1973</t>
  </si>
  <si>
    <t>Employee 306</t>
  </si>
  <si>
    <t>Employee 307</t>
  </si>
  <si>
    <t>08/09/1965</t>
  </si>
  <si>
    <t>Employee 308</t>
  </si>
  <si>
    <t>07/20/1980</t>
  </si>
  <si>
    <t>Employee 309</t>
  </si>
  <si>
    <t>02/04/1982</t>
  </si>
  <si>
    <t>MAIL ROOM SUPERVISOR</t>
  </si>
  <si>
    <t>Employee 310</t>
  </si>
  <si>
    <t>09/19/1977</t>
  </si>
  <si>
    <t>Employee 311</t>
  </si>
  <si>
    <t>02/19/1982</t>
  </si>
  <si>
    <t>Employee 312</t>
  </si>
  <si>
    <t>06/25/1976</t>
  </si>
  <si>
    <t>Employee 313</t>
  </si>
  <si>
    <t>Employee 314</t>
  </si>
  <si>
    <t>Employee 315</t>
  </si>
  <si>
    <t>03/12/1978</t>
  </si>
  <si>
    <t>Employee 316</t>
  </si>
  <si>
    <t>TAJIKISTAN</t>
  </si>
  <si>
    <t>Employee 317</t>
  </si>
  <si>
    <t>10/22/1971</t>
  </si>
  <si>
    <t>Employee 318</t>
  </si>
  <si>
    <t>04/14/1976</t>
  </si>
  <si>
    <t>Employee 319</t>
  </si>
  <si>
    <t>04/05/1974</t>
  </si>
  <si>
    <t>Employee 320</t>
  </si>
  <si>
    <t>11/15/1968</t>
  </si>
  <si>
    <t>Employee 321</t>
  </si>
  <si>
    <t>Employee 322</t>
  </si>
  <si>
    <t>11/14/1979</t>
  </si>
  <si>
    <t>Employee 323</t>
  </si>
  <si>
    <t>06/14/1979</t>
  </si>
  <si>
    <t>Employee 324</t>
  </si>
  <si>
    <t>10/25/1965</t>
  </si>
  <si>
    <t>Employee 325</t>
  </si>
  <si>
    <t>Employee 326</t>
  </si>
  <si>
    <t>05/03/1973</t>
  </si>
  <si>
    <t>CASHIER (CLASS B)</t>
  </si>
  <si>
    <t>Employee 327</t>
  </si>
  <si>
    <t>10/05/1965</t>
  </si>
  <si>
    <t>Employee 328</t>
  </si>
  <si>
    <t>GERMANY</t>
  </si>
  <si>
    <t>Employee 329</t>
  </si>
  <si>
    <t>09/25/1981</t>
  </si>
  <si>
    <t>AGRICULTURAL MARKETING SPECIALIST</t>
  </si>
  <si>
    <t>Employee 330</t>
  </si>
  <si>
    <t>10/27/1987</t>
  </si>
  <si>
    <t>Employee 331</t>
  </si>
  <si>
    <t>05/08/1972</t>
  </si>
  <si>
    <t>Employee 332</t>
  </si>
  <si>
    <t>09/02/1976</t>
  </si>
  <si>
    <t>Employee 333</t>
  </si>
  <si>
    <t>05/02/1975</t>
  </si>
  <si>
    <t>Employee 334</t>
  </si>
  <si>
    <t>10/06/1980</t>
  </si>
  <si>
    <t>PUBLIC AFFAIRS ASSISTANT</t>
  </si>
  <si>
    <t>Employee 335</t>
  </si>
  <si>
    <t>02/04/1975</t>
  </si>
  <si>
    <t>Employee 336</t>
  </si>
  <si>
    <t>01/22/1982</t>
  </si>
  <si>
    <t>Employee 337</t>
  </si>
  <si>
    <t>06/15/1988</t>
  </si>
  <si>
    <t>GENERAL SERVICES CLERK</t>
  </si>
  <si>
    <t>Employee 338</t>
  </si>
  <si>
    <t>08/19/1969</t>
  </si>
  <si>
    <t>Employee 339</t>
  </si>
  <si>
    <t>02/14/1983</t>
  </si>
  <si>
    <t>Employee 340</t>
  </si>
  <si>
    <t>04/04/1969</t>
  </si>
  <si>
    <t>Employee 341</t>
  </si>
  <si>
    <t>PUBLIC ENGAGEMENT SPECIALIST (PRESS AND MEDIA)</t>
  </si>
  <si>
    <t>Employee 342</t>
  </si>
  <si>
    <t>02/12/1990</t>
  </si>
  <si>
    <t>Employee 343</t>
  </si>
  <si>
    <t>12/09/1978</t>
  </si>
  <si>
    <t>Employee 344</t>
  </si>
  <si>
    <t>TANZANIA</t>
  </si>
  <si>
    <t>Employee 345</t>
  </si>
  <si>
    <t>Employee 346</t>
  </si>
  <si>
    <t>Employee 347</t>
  </si>
  <si>
    <t>Employee 348</t>
  </si>
  <si>
    <t>Employee 349</t>
  </si>
  <si>
    <t>Employee 350</t>
  </si>
  <si>
    <t>Employee 351</t>
  </si>
  <si>
    <t>Employee 352</t>
  </si>
  <si>
    <t>SUPPLY CLERK (EXPENDABLES)</t>
  </si>
  <si>
    <t>Employee 353</t>
  </si>
  <si>
    <t>Employee 354</t>
  </si>
  <si>
    <t>ALGERIA</t>
  </si>
  <si>
    <t>Employee 355</t>
  </si>
  <si>
    <t>UKRAINE</t>
  </si>
  <si>
    <t>WORK CONTROL CLERK</t>
  </si>
  <si>
    <t>Employee 356</t>
  </si>
  <si>
    <t>Employee 357</t>
  </si>
  <si>
    <t>Employee 358</t>
  </si>
  <si>
    <t>Employee 359</t>
  </si>
  <si>
    <t>Employee 360</t>
  </si>
  <si>
    <t>Employee 361</t>
  </si>
  <si>
    <t xml:space="preserve">KAZAKHSTAN </t>
  </si>
  <si>
    <t>Employee 362</t>
  </si>
  <si>
    <t>Employee 363</t>
  </si>
  <si>
    <t>GENERAL SERVICES SPECIALIST</t>
  </si>
  <si>
    <t>Employee 364</t>
  </si>
  <si>
    <t>ZAMBIA</t>
  </si>
  <si>
    <t>Employee 365</t>
  </si>
  <si>
    <t>Total</t>
  </si>
  <si>
    <t>AMERICAN EMBASSY - ABU DHABI &amp; CONSULATE GENERAL - DUBAI</t>
  </si>
  <si>
    <t>LOCAL SALARY PLAN</t>
  </si>
  <si>
    <t>EFFECTIVE DATE:  September 25, 2022</t>
  </si>
  <si>
    <t>ALL AMOUNTS IN DIRHAMS</t>
  </si>
  <si>
    <t>48 Hours Work Week</t>
  </si>
  <si>
    <t>Effective Date of the Basic Salary Schedule: September 25, 2022</t>
  </si>
  <si>
    <t>Effective Date of the Transportation Allowance: September 29, 2019</t>
  </si>
  <si>
    <t>Number/Date of the State authorization telegram:
-Basic Salary Schedule -  (22) State 93630, dated August 23, 2022
-Transportation Allowance- (19) State 94850, dated September 3, 2019</t>
  </si>
  <si>
    <t>Exchange rate: Dsh 3.673 = $ 1.00</t>
  </si>
  <si>
    <t>GRADE</t>
  </si>
  <si>
    <t>STEP</t>
  </si>
  <si>
    <t>WGI</t>
  </si>
  <si>
    <t>Housing Allowance</t>
  </si>
  <si>
    <t>8a</t>
  </si>
  <si>
    <t>Basic Salary</t>
  </si>
  <si>
    <t>8c</t>
  </si>
  <si>
    <t>Transport</t>
  </si>
  <si>
    <t>8d</t>
  </si>
  <si>
    <t>7a</t>
  </si>
  <si>
    <t>7c</t>
  </si>
  <si>
    <t>7d</t>
  </si>
  <si>
    <t>6a</t>
  </si>
  <si>
    <t>6c</t>
  </si>
  <si>
    <t>6d</t>
  </si>
  <si>
    <t>5a</t>
  </si>
  <si>
    <t>5c</t>
  </si>
  <si>
    <t>5d</t>
  </si>
  <si>
    <t>4a</t>
  </si>
  <si>
    <t>4c</t>
  </si>
  <si>
    <t>4d</t>
  </si>
  <si>
    <t>3a</t>
  </si>
  <si>
    <t>3c</t>
  </si>
  <si>
    <t>3d</t>
  </si>
  <si>
    <t>2a</t>
  </si>
  <si>
    <t>2c</t>
  </si>
  <si>
    <t>2d</t>
  </si>
  <si>
    <t>1a</t>
  </si>
  <si>
    <t>1c</t>
  </si>
  <si>
    <t>1d</t>
  </si>
  <si>
    <t>40 hours Work Week</t>
  </si>
  <si>
    <t>12a</t>
  </si>
  <si>
    <t>12c</t>
  </si>
  <si>
    <t>12d</t>
  </si>
  <si>
    <t>11a</t>
  </si>
  <si>
    <t>11c</t>
  </si>
  <si>
    <t>11d</t>
  </si>
  <si>
    <t>10a</t>
  </si>
  <si>
    <t>10c</t>
  </si>
  <si>
    <t>10d</t>
  </si>
  <si>
    <t>9a</t>
  </si>
  <si>
    <t>9c</t>
  </si>
  <si>
    <t>9d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</si>
</sst>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 Unicode MS"/>
      <family val="2"/>
    </font>
    <font>
      <sz val="9"/>
      <name val="Arial Unicode MS"/>
      <family val="2"/>
    </font>
    <font>
      <sz val="9"/>
      <color theme="1"/>
      <name val="Arial Unicode MS"/>
      <family val="2"/>
    </font>
    <font>
      <sz val="9"/>
      <color rgb="FF000000"/>
      <name val="Arial Unicode MS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4" fillId="0" borderId="0"/>
  </cellStyleXfs>
  <cellXfs count="108">
    <xf numFmtId="0" fontId="0" fillId="0" borderId="0" xfId="0"/>
    <xf numFmtId="3" fontId="6" fillId="0" borderId="0" xfId="0" applyNumberFormat="1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right"/>
    </xf>
    <xf numFmtId="0" fontId="6" fillId="0" borderId="3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" fontId="7" fillId="0" borderId="5" xfId="0" applyNumberFormat="1" applyFont="1" applyBorder="1" applyAlignment="1">
      <alignment horizontal="right"/>
    </xf>
    <xf numFmtId="0" fontId="8" fillId="0" borderId="0" xfId="0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/>
    <xf numFmtId="3" fontId="5" fillId="0" borderId="1" xfId="0" applyNumberFormat="1" applyFont="1" applyBorder="1"/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left"/>
    </xf>
    <xf numFmtId="3" fontId="10" fillId="4" borderId="1" xfId="0" applyNumberFormat="1" applyFont="1" applyFill="1" applyBorder="1"/>
    <xf numFmtId="3" fontId="12" fillId="4" borderId="1" xfId="0" applyNumberFormat="1" applyFont="1" applyFill="1" applyBorder="1" applyAlignment="1">
      <alignment horizontal="center"/>
    </xf>
    <xf numFmtId="2" fontId="6" fillId="0" borderId="0" xfId="0" applyNumberFormat="1" applyFont="1"/>
    <xf numFmtId="0" fontId="11" fillId="4" borderId="3" xfId="0" applyFont="1" applyFill="1" applyBorder="1"/>
    <xf numFmtId="0" fontId="12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7" fillId="4" borderId="3" xfId="0" applyFont="1" applyFill="1" applyBorder="1"/>
    <xf numFmtId="3" fontId="1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4" borderId="9" xfId="0" applyFont="1" applyFill="1" applyBorder="1" applyAlignment="1">
      <alignment horizontal="left"/>
    </xf>
    <xf numFmtId="3" fontId="10" fillId="4" borderId="9" xfId="0" applyNumberFormat="1" applyFont="1" applyFill="1" applyBorder="1"/>
    <xf numFmtId="0" fontId="12" fillId="4" borderId="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vertical="top"/>
    </xf>
    <xf numFmtId="0" fontId="15" fillId="0" borderId="2" xfId="0" applyFont="1" applyFill="1" applyBorder="1" applyAlignment="1">
      <alignment horizontal="center" wrapText="1"/>
    </xf>
    <xf numFmtId="43" fontId="14" fillId="0" borderId="1" xfId="3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 wrapText="1"/>
    </xf>
    <xf numFmtId="14" fontId="14" fillId="0" borderId="1" xfId="0" applyNumberFormat="1" applyFont="1" applyFill="1" applyBorder="1" applyAlignment="1">
      <alignment horizontal="center"/>
    </xf>
    <xf numFmtId="0" fontId="14" fillId="0" borderId="1" xfId="4" applyFont="1" applyFill="1" applyBorder="1" applyAlignment="1">
      <alignment horizontal="left"/>
    </xf>
    <xf numFmtId="0" fontId="14" fillId="0" borderId="2" xfId="0" applyFont="1" applyFill="1" applyBorder="1" applyAlignment="1">
      <alignment horizontal="center" wrapText="1"/>
    </xf>
    <xf numFmtId="0" fontId="14" fillId="0" borderId="1" xfId="0" applyFont="1" applyFill="1" applyBorder="1" applyAlignment="1"/>
    <xf numFmtId="0" fontId="14" fillId="0" borderId="2" xfId="0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wrapText="1"/>
    </xf>
    <xf numFmtId="0" fontId="14" fillId="0" borderId="11" xfId="0" applyFont="1" applyFill="1" applyBorder="1"/>
    <xf numFmtId="0" fontId="14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wrapText="1"/>
    </xf>
    <xf numFmtId="4" fontId="14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0" fontId="14" fillId="0" borderId="2" xfId="0" applyFont="1" applyFill="1" applyBorder="1"/>
    <xf numFmtId="4" fontId="14" fillId="0" borderId="2" xfId="0" applyNumberFormat="1" applyFont="1" applyFill="1" applyBorder="1" applyAlignment="1">
      <alignment horizontal="center"/>
    </xf>
    <xf numFmtId="14" fontId="14" fillId="0" borderId="2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4" fillId="6" borderId="0" xfId="0" applyFont="1" applyFill="1"/>
    <xf numFmtId="0" fontId="14" fillId="0" borderId="11" xfId="0" applyFont="1" applyFill="1" applyBorder="1" applyAlignment="1"/>
    <xf numFmtId="0" fontId="14" fillId="0" borderId="12" xfId="0" applyFont="1" applyFill="1" applyBorder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43" fontId="14" fillId="0" borderId="0" xfId="3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3" fontId="6" fillId="0" borderId="10" xfId="0" applyNumberFormat="1" applyFont="1" applyBorder="1"/>
    <xf numFmtId="14" fontId="14" fillId="0" borderId="11" xfId="0" applyNumberFormat="1" applyFont="1" applyFill="1" applyBorder="1" applyAlignment="1">
      <alignment horizontal="center"/>
    </xf>
    <xf numFmtId="0" fontId="19" fillId="0" borderId="1" xfId="0" applyFont="1" applyBorder="1"/>
    <xf numFmtId="0" fontId="13" fillId="2" borderId="16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43" fontId="13" fillId="0" borderId="0" xfId="3" applyFont="1" applyBorder="1" applyAlignment="1">
      <alignment horizontal="center"/>
    </xf>
    <xf numFmtId="0" fontId="13" fillId="0" borderId="0" xfId="0" applyFont="1" applyAlignment="1">
      <alignment horizontal="center"/>
    </xf>
    <xf numFmtId="1" fontId="7" fillId="0" borderId="6" xfId="0" applyNumberFormat="1" applyFont="1" applyBorder="1" applyAlignment="1">
      <alignment horizontal="center" wrapText="1"/>
    </xf>
    <xf numFmtId="0" fontId="14" fillId="0" borderId="1" xfId="0" applyFont="1" applyBorder="1"/>
    <xf numFmtId="0" fontId="16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/>
    </xf>
    <xf numFmtId="0" fontId="14" fillId="0" borderId="13" xfId="0" quotePrefix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4" fillId="0" borderId="1" xfId="0" quotePrefix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6" borderId="0" xfId="0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" fontId="7" fillId="0" borderId="6" xfId="0" applyNumberFormat="1" applyFont="1" applyBorder="1" applyAlignment="1">
      <alignment horizontal="center" wrapText="1"/>
    </xf>
    <xf numFmtId="1" fontId="7" fillId="0" borderId="8" xfId="0" applyNumberFormat="1" applyFont="1" applyBorder="1" applyAlignment="1">
      <alignment horizontal="center" wrapText="1"/>
    </xf>
  </cellXfs>
  <cellStyles count="5">
    <cellStyle name="Comma" xfId="3" builtinId="3"/>
    <cellStyle name="Comma 2" xfId="1" xr:uid="{00000000-0005-0000-0000-000001000000}"/>
    <cellStyle name="Normal" xfId="0" builtinId="0"/>
    <cellStyle name="Normal 2" xfId="2" xr:uid="{00000000-0005-0000-0000-000003000000}"/>
    <cellStyle name="Normal_Sheet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73"/>
  <sheetViews>
    <sheetView tabSelected="1" topLeftCell="A6" zoomScaleNormal="100" workbookViewId="0">
      <selection activeCell="H21" sqref="H21"/>
    </sheetView>
  </sheetViews>
  <sheetFormatPr defaultColWidth="9.109375" defaultRowHeight="13.5" customHeight="1" x14ac:dyDescent="0.3"/>
  <cols>
    <col min="1" max="1" width="9.109375" style="74"/>
    <col min="2" max="2" width="11.5546875" style="73" customWidth="1"/>
    <col min="3" max="3" width="15.109375" style="74" customWidth="1"/>
    <col min="4" max="4" width="55.88671875" style="74" customWidth="1"/>
    <col min="5" max="5" width="14.33203125" style="75" customWidth="1"/>
    <col min="6" max="7" width="6.5546875" style="74" customWidth="1"/>
    <col min="8" max="8" width="17.88671875" style="76" customWidth="1"/>
    <col min="9" max="9" width="12.44140625" style="77" customWidth="1"/>
    <col min="10" max="10" width="9.109375" style="77" customWidth="1"/>
    <col min="11" max="11" width="9.109375" style="77"/>
    <col min="12" max="12" width="13.5546875" style="73" customWidth="1"/>
    <col min="13" max="13" width="17" style="73" customWidth="1"/>
    <col min="14" max="14" width="15.5546875" style="74" customWidth="1"/>
    <col min="15" max="15" width="16.44140625" style="74" customWidth="1"/>
    <col min="16" max="16384" width="9.109375" style="73"/>
  </cols>
  <sheetData>
    <row r="1" spans="1:15" ht="15.6" x14ac:dyDescent="0.3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5.6" x14ac:dyDescent="0.3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13.8" x14ac:dyDescent="0.3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13.8" x14ac:dyDescent="0.3">
      <c r="A4" s="103" t="s">
        <v>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7" spans="1:15" s="71" customFormat="1" ht="60.6" customHeight="1" x14ac:dyDescent="0.3">
      <c r="A7" s="38" t="s">
        <v>4</v>
      </c>
      <c r="B7" s="38" t="s">
        <v>5</v>
      </c>
      <c r="C7" s="38" t="s">
        <v>6</v>
      </c>
      <c r="D7" s="39" t="s">
        <v>7</v>
      </c>
      <c r="E7" s="40" t="s">
        <v>8</v>
      </c>
      <c r="F7" s="41" t="s">
        <v>9</v>
      </c>
      <c r="G7" s="41" t="s">
        <v>10</v>
      </c>
      <c r="H7" s="38" t="s">
        <v>11</v>
      </c>
      <c r="I7" s="38" t="s">
        <v>12</v>
      </c>
      <c r="J7" s="38" t="s">
        <v>13</v>
      </c>
      <c r="K7" s="38" t="s">
        <v>14</v>
      </c>
      <c r="L7" s="38" t="s">
        <v>15</v>
      </c>
      <c r="M7" s="38" t="s">
        <v>16</v>
      </c>
      <c r="N7" s="38" t="s">
        <v>17</v>
      </c>
      <c r="O7" s="83" t="s">
        <v>18</v>
      </c>
    </row>
    <row r="8" spans="1:15" s="72" customFormat="1" ht="15" customHeight="1" x14ac:dyDescent="0.3">
      <c r="A8" s="42">
        <v>1</v>
      </c>
      <c r="B8" s="43" t="s">
        <v>19</v>
      </c>
      <c r="C8" s="92">
        <v>998015010</v>
      </c>
      <c r="D8" s="45" t="s">
        <v>20</v>
      </c>
      <c r="E8" s="45" t="s">
        <v>21</v>
      </c>
      <c r="F8" s="46">
        <v>8</v>
      </c>
      <c r="G8" s="46">
        <v>6</v>
      </c>
      <c r="H8" s="47">
        <f>VLOOKUP(CONCATENATE(F8,"a"),'Comp Plan 40'!$A$9:$R$46,G8+2,FALSE)</f>
        <v>171664</v>
      </c>
      <c r="I8" s="44" t="s">
        <v>22</v>
      </c>
      <c r="J8" s="44">
        <f t="shared" ref="J8:J39" ca="1" si="0">INT(YEARFRAC(I8,TODAY()))</f>
        <v>45</v>
      </c>
      <c r="K8" s="44" t="s">
        <v>23</v>
      </c>
      <c r="L8" s="43" t="s">
        <v>24</v>
      </c>
      <c r="M8" s="43" t="s">
        <v>25</v>
      </c>
      <c r="N8" s="48">
        <v>40</v>
      </c>
      <c r="O8" s="84" t="s">
        <v>26</v>
      </c>
    </row>
    <row r="9" spans="1:15" s="72" customFormat="1" ht="18" customHeight="1" x14ac:dyDescent="0.3">
      <c r="A9" s="49">
        <f t="shared" ref="A9:A72" si="1">A8+1</f>
        <v>2</v>
      </c>
      <c r="B9" s="43" t="s">
        <v>19</v>
      </c>
      <c r="C9" s="92">
        <v>998011031</v>
      </c>
      <c r="D9" s="45" t="s">
        <v>27</v>
      </c>
      <c r="E9" s="45" t="s">
        <v>28</v>
      </c>
      <c r="F9" s="46">
        <v>8</v>
      </c>
      <c r="G9" s="46">
        <v>5</v>
      </c>
      <c r="H9" s="47">
        <f>VLOOKUP(CONCATENATE(F9,"a"),'Comp Plan 40'!$A$9:$R$46,G9+2,FALSE)</f>
        <v>164797</v>
      </c>
      <c r="I9" s="44" t="s">
        <v>29</v>
      </c>
      <c r="J9" s="44">
        <f t="shared" ca="1" si="0"/>
        <v>34</v>
      </c>
      <c r="K9" s="44" t="s">
        <v>23</v>
      </c>
      <c r="L9" s="43" t="s">
        <v>24</v>
      </c>
      <c r="M9" s="43" t="s">
        <v>25</v>
      </c>
      <c r="N9" s="48">
        <v>40</v>
      </c>
      <c r="O9" s="84" t="s">
        <v>26</v>
      </c>
    </row>
    <row r="10" spans="1:15" s="72" customFormat="1" ht="18" customHeight="1" x14ac:dyDescent="0.3">
      <c r="A10" s="49">
        <f t="shared" si="1"/>
        <v>3</v>
      </c>
      <c r="B10" s="43" t="s">
        <v>19</v>
      </c>
      <c r="C10" s="92">
        <v>998010075</v>
      </c>
      <c r="D10" s="45" t="s">
        <v>30</v>
      </c>
      <c r="E10" s="45" t="s">
        <v>31</v>
      </c>
      <c r="F10" s="46">
        <v>8</v>
      </c>
      <c r="G10" s="46">
        <v>7</v>
      </c>
      <c r="H10" s="47">
        <f>VLOOKUP(CONCATENATE(F10,"a"),'Comp Plan 40'!$A$9:$R$46,G10+2,FALSE)</f>
        <v>178531</v>
      </c>
      <c r="I10" s="44" t="s">
        <v>32</v>
      </c>
      <c r="J10" s="44">
        <f t="shared" ca="1" si="0"/>
        <v>41</v>
      </c>
      <c r="K10" s="44" t="s">
        <v>33</v>
      </c>
      <c r="L10" s="43" t="s">
        <v>24</v>
      </c>
      <c r="M10" s="43" t="s">
        <v>34</v>
      </c>
      <c r="N10" s="48">
        <v>40</v>
      </c>
      <c r="O10" s="84" t="s">
        <v>26</v>
      </c>
    </row>
    <row r="11" spans="1:15" s="72" customFormat="1" ht="18" customHeight="1" x14ac:dyDescent="0.3">
      <c r="A11" s="49">
        <f t="shared" si="1"/>
        <v>4</v>
      </c>
      <c r="B11" s="43" t="s">
        <v>19</v>
      </c>
      <c r="C11" s="92">
        <v>162509984</v>
      </c>
      <c r="D11" s="45" t="s">
        <v>35</v>
      </c>
      <c r="E11" s="45" t="s">
        <v>36</v>
      </c>
      <c r="F11" s="46">
        <v>7</v>
      </c>
      <c r="G11" s="46">
        <v>14</v>
      </c>
      <c r="H11" s="47">
        <f>VLOOKUP(CONCATENATE(F11,"a"),'Comp Plan 40'!$A$9:$R$46,G11+2,FALSE)</f>
        <v>189903</v>
      </c>
      <c r="I11" s="44" t="s">
        <v>37</v>
      </c>
      <c r="J11" s="44">
        <f t="shared" ca="1" si="0"/>
        <v>61</v>
      </c>
      <c r="K11" s="44" t="s">
        <v>23</v>
      </c>
      <c r="L11" s="43" t="s">
        <v>24</v>
      </c>
      <c r="M11" s="43" t="s">
        <v>38</v>
      </c>
      <c r="N11" s="48">
        <v>40</v>
      </c>
      <c r="O11" s="84" t="s">
        <v>26</v>
      </c>
    </row>
    <row r="12" spans="1:15" s="72" customFormat="1" ht="18" customHeight="1" x14ac:dyDescent="0.3">
      <c r="A12" s="49">
        <f t="shared" si="1"/>
        <v>5</v>
      </c>
      <c r="B12" s="43" t="s">
        <v>19</v>
      </c>
      <c r="C12" s="92">
        <v>100010039</v>
      </c>
      <c r="D12" s="45" t="s">
        <v>39</v>
      </c>
      <c r="E12" s="45" t="s">
        <v>40</v>
      </c>
      <c r="F12" s="46">
        <v>5</v>
      </c>
      <c r="G12" s="46">
        <v>12</v>
      </c>
      <c r="H12" s="47">
        <f>VLOOKUP(CONCATENATE(F12,"a"),'Comp Plan 40'!$A$9:$R$46,G12+2,FALSE)</f>
        <v>112791</v>
      </c>
      <c r="I12" s="44" t="s">
        <v>41</v>
      </c>
      <c r="J12" s="44">
        <f t="shared" ca="1" si="0"/>
        <v>61</v>
      </c>
      <c r="K12" s="44" t="s">
        <v>23</v>
      </c>
      <c r="L12" s="43" t="s">
        <v>24</v>
      </c>
      <c r="M12" s="43" t="s">
        <v>38</v>
      </c>
      <c r="N12" s="48">
        <v>40</v>
      </c>
      <c r="O12" s="84" t="s">
        <v>26</v>
      </c>
    </row>
    <row r="13" spans="1:15" s="72" customFormat="1" ht="18" customHeight="1" x14ac:dyDescent="0.3">
      <c r="A13" s="49">
        <f t="shared" si="1"/>
        <v>6</v>
      </c>
      <c r="B13" s="43" t="s">
        <v>19</v>
      </c>
      <c r="C13" s="92">
        <v>125010031</v>
      </c>
      <c r="D13" s="45" t="s">
        <v>42</v>
      </c>
      <c r="E13" s="45" t="s">
        <v>43</v>
      </c>
      <c r="F13" s="46">
        <v>4</v>
      </c>
      <c r="G13" s="46">
        <v>14</v>
      </c>
      <c r="H13" s="47">
        <f>VLOOKUP(CONCATENATE(F13,"a"),'Comp Plan 40'!$A$9:$R$46,G13+2,FALSE)</f>
        <v>103329</v>
      </c>
      <c r="I13" s="44" t="s">
        <v>44</v>
      </c>
      <c r="J13" s="44">
        <f t="shared" ca="1" si="0"/>
        <v>55</v>
      </c>
      <c r="K13" s="44" t="s">
        <v>23</v>
      </c>
      <c r="L13" s="43" t="s">
        <v>24</v>
      </c>
      <c r="M13" s="43" t="s">
        <v>38</v>
      </c>
      <c r="N13" s="48">
        <v>48</v>
      </c>
      <c r="O13" s="84" t="s">
        <v>26</v>
      </c>
    </row>
    <row r="14" spans="1:15" s="72" customFormat="1" ht="18" customHeight="1" x14ac:dyDescent="0.3">
      <c r="A14" s="49">
        <f t="shared" si="1"/>
        <v>7</v>
      </c>
      <c r="B14" s="43" t="s">
        <v>19</v>
      </c>
      <c r="C14" s="92">
        <v>162509876</v>
      </c>
      <c r="D14" s="45" t="s">
        <v>20</v>
      </c>
      <c r="E14" s="45" t="s">
        <v>45</v>
      </c>
      <c r="F14" s="46">
        <v>8</v>
      </c>
      <c r="G14" s="46">
        <v>10</v>
      </c>
      <c r="H14" s="47">
        <f>VLOOKUP(CONCATENATE(F14,"a"),'Comp Plan 40'!$A$9:$R$46,G14+2,FALSE)</f>
        <v>199132</v>
      </c>
      <c r="I14" s="44" t="s">
        <v>46</v>
      </c>
      <c r="J14" s="44">
        <f t="shared" ca="1" si="0"/>
        <v>40</v>
      </c>
      <c r="K14" s="44" t="s">
        <v>33</v>
      </c>
      <c r="L14" s="43" t="s">
        <v>24</v>
      </c>
      <c r="M14" s="43" t="s">
        <v>47</v>
      </c>
      <c r="N14" s="48">
        <v>40</v>
      </c>
      <c r="O14" s="84" t="s">
        <v>26</v>
      </c>
    </row>
    <row r="15" spans="1:15" s="72" customFormat="1" ht="18" customHeight="1" x14ac:dyDescent="0.3">
      <c r="A15" s="49">
        <f t="shared" si="1"/>
        <v>8</v>
      </c>
      <c r="B15" s="43" t="s">
        <v>19</v>
      </c>
      <c r="C15" s="92">
        <v>129768871</v>
      </c>
      <c r="D15" s="45" t="s">
        <v>35</v>
      </c>
      <c r="E15" s="45" t="s">
        <v>48</v>
      </c>
      <c r="F15" s="46">
        <v>7</v>
      </c>
      <c r="G15" s="46">
        <v>14</v>
      </c>
      <c r="H15" s="47">
        <f>VLOOKUP(CONCATENATE(F15,"a"),'Comp Plan 40'!$A$9:$R$46,G15+2,FALSE)</f>
        <v>189903</v>
      </c>
      <c r="I15" s="44" t="s">
        <v>49</v>
      </c>
      <c r="J15" s="44">
        <f t="shared" ca="1" si="0"/>
        <v>58</v>
      </c>
      <c r="K15" s="44" t="s">
        <v>23</v>
      </c>
      <c r="L15" s="43" t="s">
        <v>24</v>
      </c>
      <c r="M15" s="43" t="s">
        <v>50</v>
      </c>
      <c r="N15" s="48">
        <v>40</v>
      </c>
      <c r="O15" s="84" t="s">
        <v>26</v>
      </c>
    </row>
    <row r="16" spans="1:15" s="72" customFormat="1" ht="18" customHeight="1" x14ac:dyDescent="0.3">
      <c r="A16" s="49">
        <f t="shared" si="1"/>
        <v>9</v>
      </c>
      <c r="B16" s="43" t="s">
        <v>19</v>
      </c>
      <c r="C16" s="92">
        <v>998018320</v>
      </c>
      <c r="D16" s="45" t="s">
        <v>51</v>
      </c>
      <c r="E16" s="45" t="s">
        <v>52</v>
      </c>
      <c r="F16" s="46">
        <v>5</v>
      </c>
      <c r="G16" s="46">
        <v>1</v>
      </c>
      <c r="H16" s="47">
        <f>VLOOKUP(CONCATENATE(F16,"a"),'Comp Plan 40'!$A$9:$R$46,G16+2,FALSE)</f>
        <v>72762</v>
      </c>
      <c r="I16" s="50">
        <v>30724</v>
      </c>
      <c r="J16" s="44">
        <f t="shared" ca="1" si="0"/>
        <v>38</v>
      </c>
      <c r="K16" s="44" t="s">
        <v>23</v>
      </c>
      <c r="L16" s="43" t="s">
        <v>24</v>
      </c>
      <c r="M16" s="43" t="s">
        <v>53</v>
      </c>
      <c r="N16" s="48">
        <v>40</v>
      </c>
      <c r="O16" s="84" t="s">
        <v>26</v>
      </c>
    </row>
    <row r="17" spans="1:15" s="72" customFormat="1" ht="18" customHeight="1" x14ac:dyDescent="0.3">
      <c r="A17" s="49">
        <f t="shared" si="1"/>
        <v>10</v>
      </c>
      <c r="B17" s="43" t="s">
        <v>19</v>
      </c>
      <c r="C17" s="92">
        <v>146895418</v>
      </c>
      <c r="D17" s="45" t="s">
        <v>54</v>
      </c>
      <c r="E17" s="45" t="s">
        <v>55</v>
      </c>
      <c r="F17" s="46">
        <v>8</v>
      </c>
      <c r="G17" s="46">
        <v>9</v>
      </c>
      <c r="H17" s="47">
        <f>VLOOKUP(CONCATENATE(F17,"a"),'Comp Plan 40'!$A$9:$R$46,G17+2,FALSE)</f>
        <v>192265</v>
      </c>
      <c r="I17" s="44" t="s">
        <v>56</v>
      </c>
      <c r="J17" s="44">
        <f t="shared" ca="1" si="0"/>
        <v>38</v>
      </c>
      <c r="K17" s="44" t="s">
        <v>23</v>
      </c>
      <c r="L17" s="43" t="s">
        <v>24</v>
      </c>
      <c r="M17" s="43" t="s">
        <v>50</v>
      </c>
      <c r="N17" s="48">
        <v>40</v>
      </c>
      <c r="O17" s="84" t="s">
        <v>26</v>
      </c>
    </row>
    <row r="18" spans="1:15" s="72" customFormat="1" ht="18" customHeight="1" x14ac:dyDescent="0.3">
      <c r="A18" s="49">
        <f t="shared" si="1"/>
        <v>11</v>
      </c>
      <c r="B18" s="87" t="s">
        <v>19</v>
      </c>
      <c r="C18" s="92">
        <v>998017695</v>
      </c>
      <c r="D18" s="45" t="s">
        <v>57</v>
      </c>
      <c r="E18" s="45" t="s">
        <v>58</v>
      </c>
      <c r="F18" s="46">
        <v>6</v>
      </c>
      <c r="G18" s="46">
        <v>4</v>
      </c>
      <c r="H18" s="47">
        <f>VLOOKUP(CONCATENATE(F18,"a"),'Comp Plan 40'!$A$9:$R$46,G18+2,FALSE)</f>
        <v>103670</v>
      </c>
      <c r="I18" s="50">
        <v>30892</v>
      </c>
      <c r="J18" s="44">
        <f t="shared" ca="1" si="0"/>
        <v>38</v>
      </c>
      <c r="K18" s="44" t="s">
        <v>23</v>
      </c>
      <c r="L18" s="43" t="s">
        <v>24</v>
      </c>
      <c r="M18" s="43" t="s">
        <v>59</v>
      </c>
      <c r="N18" s="48">
        <v>40</v>
      </c>
      <c r="O18" s="84" t="s">
        <v>26</v>
      </c>
    </row>
    <row r="19" spans="1:15" s="72" customFormat="1" ht="18" customHeight="1" x14ac:dyDescent="0.3">
      <c r="A19" s="49">
        <f t="shared" si="1"/>
        <v>12</v>
      </c>
      <c r="B19" s="43" t="s">
        <v>19</v>
      </c>
      <c r="C19" s="92">
        <v>100028952</v>
      </c>
      <c r="D19" s="45" t="s">
        <v>60</v>
      </c>
      <c r="E19" s="45" t="s">
        <v>61</v>
      </c>
      <c r="F19" s="46">
        <v>8</v>
      </c>
      <c r="G19" s="46">
        <v>9</v>
      </c>
      <c r="H19" s="47">
        <f>VLOOKUP(CONCATENATE(F19,"a"),'Comp Plan 40'!$A$9:$R$46,G19+2,FALSE)</f>
        <v>192265</v>
      </c>
      <c r="I19" s="44" t="s">
        <v>62</v>
      </c>
      <c r="J19" s="44">
        <f t="shared" ca="1" si="0"/>
        <v>52</v>
      </c>
      <c r="K19" s="44" t="s">
        <v>23</v>
      </c>
      <c r="L19" s="43" t="s">
        <v>24</v>
      </c>
      <c r="M19" s="43" t="s">
        <v>38</v>
      </c>
      <c r="N19" s="48">
        <v>40</v>
      </c>
      <c r="O19" s="84" t="s">
        <v>26</v>
      </c>
    </row>
    <row r="20" spans="1:15" s="72" customFormat="1" ht="18" customHeight="1" x14ac:dyDescent="0.3">
      <c r="A20" s="49">
        <f t="shared" si="1"/>
        <v>13</v>
      </c>
      <c r="B20" s="43" t="s">
        <v>19</v>
      </c>
      <c r="C20" s="92">
        <v>998016135</v>
      </c>
      <c r="D20" s="45" t="s">
        <v>63</v>
      </c>
      <c r="E20" s="45" t="s">
        <v>64</v>
      </c>
      <c r="F20" s="46">
        <v>7</v>
      </c>
      <c r="G20" s="46">
        <v>5</v>
      </c>
      <c r="H20" s="47">
        <f>VLOOKUP(CONCATENATE(F20,"a"),'Comp Plan 40'!$A$9:$R$46,G20+2,FALSE)</f>
        <v>138108</v>
      </c>
      <c r="I20" s="44" t="s">
        <v>65</v>
      </c>
      <c r="J20" s="44">
        <f t="shared" ca="1" si="0"/>
        <v>40</v>
      </c>
      <c r="K20" s="44" t="s">
        <v>23</v>
      </c>
      <c r="L20" s="43" t="s">
        <v>24</v>
      </c>
      <c r="M20" s="43" t="s">
        <v>50</v>
      </c>
      <c r="N20" s="48">
        <v>40</v>
      </c>
      <c r="O20" s="84" t="s">
        <v>26</v>
      </c>
    </row>
    <row r="21" spans="1:15" s="72" customFormat="1" ht="18" customHeight="1" x14ac:dyDescent="0.3">
      <c r="A21" s="49">
        <f t="shared" si="1"/>
        <v>14</v>
      </c>
      <c r="B21" s="43" t="s">
        <v>19</v>
      </c>
      <c r="C21" s="92">
        <v>175046090</v>
      </c>
      <c r="D21" s="45" t="s">
        <v>66</v>
      </c>
      <c r="E21" s="45" t="s">
        <v>67</v>
      </c>
      <c r="F21" s="46">
        <v>9</v>
      </c>
      <c r="G21" s="46">
        <v>6</v>
      </c>
      <c r="H21" s="47">
        <f>VLOOKUP(CONCATENATE(F21,"a"),'Comp Plan 40'!$A$9:$R$46,G21+2,FALSE)</f>
        <v>244516</v>
      </c>
      <c r="I21" s="44" t="s">
        <v>68</v>
      </c>
      <c r="J21" s="44">
        <f t="shared" ca="1" si="0"/>
        <v>50</v>
      </c>
      <c r="K21" s="44" t="s">
        <v>23</v>
      </c>
      <c r="L21" s="43" t="s">
        <v>24</v>
      </c>
      <c r="M21" s="43" t="s">
        <v>25</v>
      </c>
      <c r="N21" s="48">
        <v>40</v>
      </c>
      <c r="O21" s="84" t="s">
        <v>26</v>
      </c>
    </row>
    <row r="22" spans="1:15" s="72" customFormat="1" ht="18" customHeight="1" x14ac:dyDescent="0.3">
      <c r="A22" s="49">
        <f t="shared" si="1"/>
        <v>15</v>
      </c>
      <c r="B22" s="43" t="s">
        <v>19</v>
      </c>
      <c r="C22" s="92">
        <v>998001968</v>
      </c>
      <c r="D22" s="45" t="s">
        <v>42</v>
      </c>
      <c r="E22" s="45" t="s">
        <v>69</v>
      </c>
      <c r="F22" s="46">
        <v>3</v>
      </c>
      <c r="G22" s="46">
        <v>7</v>
      </c>
      <c r="H22" s="47">
        <f>VLOOKUP(CONCATENATE(F22,"a"),'Comp Plan 40'!$A$9:$R$46,G22+2,FALSE)</f>
        <v>68205</v>
      </c>
      <c r="I22" s="44" t="s">
        <v>70</v>
      </c>
      <c r="J22" s="44">
        <f t="shared" ca="1" si="0"/>
        <v>54</v>
      </c>
      <c r="K22" s="44" t="s">
        <v>23</v>
      </c>
      <c r="L22" s="43" t="s">
        <v>24</v>
      </c>
      <c r="M22" s="43" t="s">
        <v>25</v>
      </c>
      <c r="N22" s="48">
        <v>40</v>
      </c>
      <c r="O22" s="84" t="s">
        <v>26</v>
      </c>
    </row>
    <row r="23" spans="1:15" s="72" customFormat="1" ht="18" customHeight="1" x14ac:dyDescent="0.3">
      <c r="A23" s="49">
        <f t="shared" si="1"/>
        <v>16</v>
      </c>
      <c r="B23" s="43" t="s">
        <v>19</v>
      </c>
      <c r="C23" s="92">
        <v>998021988</v>
      </c>
      <c r="D23" s="45" t="s">
        <v>71</v>
      </c>
      <c r="E23" s="45" t="s">
        <v>72</v>
      </c>
      <c r="F23" s="46">
        <v>9</v>
      </c>
      <c r="G23" s="46">
        <v>1</v>
      </c>
      <c r="H23" s="47">
        <f>VLOOKUP(CONCATENATE(F23,"a"),'Comp Plan 40'!$A$9:$R$46,G23+2,FALSE)</f>
        <v>195606</v>
      </c>
      <c r="I23" s="50">
        <v>29799</v>
      </c>
      <c r="J23" s="44">
        <f t="shared" ca="1" si="0"/>
        <v>41</v>
      </c>
      <c r="K23" s="44" t="s">
        <v>23</v>
      </c>
      <c r="L23" s="43" t="s">
        <v>24</v>
      </c>
      <c r="M23" s="43" t="s">
        <v>34</v>
      </c>
      <c r="N23" s="48">
        <v>40</v>
      </c>
      <c r="O23" s="84" t="s">
        <v>26</v>
      </c>
    </row>
    <row r="24" spans="1:15" s="72" customFormat="1" ht="18" customHeight="1" x14ac:dyDescent="0.3">
      <c r="A24" s="49">
        <f t="shared" si="1"/>
        <v>17</v>
      </c>
      <c r="B24" s="43" t="s">
        <v>19</v>
      </c>
      <c r="C24" s="92">
        <v>85271</v>
      </c>
      <c r="D24" s="45" t="s">
        <v>73</v>
      </c>
      <c r="E24" s="45" t="s">
        <v>74</v>
      </c>
      <c r="F24" s="46">
        <v>10</v>
      </c>
      <c r="G24" s="46">
        <v>13</v>
      </c>
      <c r="H24" s="47">
        <f>VLOOKUP(CONCATENATE(F24,"a"),'Comp Plan 40'!$A$9:$R$46,G24+2,FALSE)</f>
        <v>399428</v>
      </c>
      <c r="I24" s="44" t="s">
        <v>75</v>
      </c>
      <c r="J24" s="44">
        <f t="shared" ca="1" si="0"/>
        <v>55</v>
      </c>
      <c r="K24" s="44" t="s">
        <v>23</v>
      </c>
      <c r="L24" s="43" t="s">
        <v>24</v>
      </c>
      <c r="M24" s="43" t="s">
        <v>59</v>
      </c>
      <c r="N24" s="48">
        <v>40</v>
      </c>
      <c r="O24" s="84" t="s">
        <v>26</v>
      </c>
    </row>
    <row r="25" spans="1:15" s="72" customFormat="1" ht="18" customHeight="1" x14ac:dyDescent="0.3">
      <c r="A25" s="49">
        <f t="shared" si="1"/>
        <v>18</v>
      </c>
      <c r="B25" s="43" t="s">
        <v>19</v>
      </c>
      <c r="C25" s="92">
        <v>240672590</v>
      </c>
      <c r="D25" s="45" t="s">
        <v>76</v>
      </c>
      <c r="E25" s="45" t="s">
        <v>77</v>
      </c>
      <c r="F25" s="46">
        <v>8</v>
      </c>
      <c r="G25" s="46">
        <v>1</v>
      </c>
      <c r="H25" s="47">
        <f>VLOOKUP(CONCATENATE(F25,"a"),'Comp Plan 40'!$A$9:$R$46,G25+2,FALSE)</f>
        <v>137329</v>
      </c>
      <c r="I25" s="50">
        <v>30098</v>
      </c>
      <c r="J25" s="44">
        <f t="shared" ca="1" si="0"/>
        <v>40</v>
      </c>
      <c r="K25" s="44" t="s">
        <v>33</v>
      </c>
      <c r="L25" s="43" t="s">
        <v>24</v>
      </c>
      <c r="M25" s="43" t="s">
        <v>78</v>
      </c>
      <c r="N25" s="48">
        <v>40</v>
      </c>
      <c r="O25" s="84" t="s">
        <v>26</v>
      </c>
    </row>
    <row r="26" spans="1:15" s="72" customFormat="1" ht="18" customHeight="1" x14ac:dyDescent="0.3">
      <c r="A26" s="49">
        <f t="shared" si="1"/>
        <v>19</v>
      </c>
      <c r="B26" s="51" t="s">
        <v>19</v>
      </c>
      <c r="C26" s="92">
        <v>998021249</v>
      </c>
      <c r="D26" s="45" t="s">
        <v>35</v>
      </c>
      <c r="E26" s="45" t="s">
        <v>79</v>
      </c>
      <c r="F26" s="46">
        <v>7</v>
      </c>
      <c r="G26" s="46">
        <v>4</v>
      </c>
      <c r="H26" s="47">
        <f>VLOOKUP(CONCATENATE(F26,"a"),'Comp Plan 40'!$A$9:$R$46,G26+2,FALSE)</f>
        <v>132353</v>
      </c>
      <c r="I26" s="50">
        <v>29848</v>
      </c>
      <c r="J26" s="44">
        <f t="shared" ca="1" si="0"/>
        <v>41</v>
      </c>
      <c r="K26" s="44" t="s">
        <v>33</v>
      </c>
      <c r="L26" s="43" t="s">
        <v>80</v>
      </c>
      <c r="M26" s="43" t="s">
        <v>78</v>
      </c>
      <c r="N26" s="48">
        <v>40</v>
      </c>
      <c r="O26" s="84" t="s">
        <v>26</v>
      </c>
    </row>
    <row r="27" spans="1:15" s="72" customFormat="1" ht="18" customHeight="1" x14ac:dyDescent="0.3">
      <c r="A27" s="49">
        <f t="shared" si="1"/>
        <v>20</v>
      </c>
      <c r="B27" s="43" t="s">
        <v>19</v>
      </c>
      <c r="C27" s="92">
        <v>871873492</v>
      </c>
      <c r="D27" s="45" t="s">
        <v>81</v>
      </c>
      <c r="E27" s="45" t="s">
        <v>82</v>
      </c>
      <c r="F27" s="46">
        <v>8</v>
      </c>
      <c r="G27" s="46">
        <v>2</v>
      </c>
      <c r="H27" s="47">
        <f>VLOOKUP(CONCATENATE(F27,"a"),'Comp Plan 40'!$A$9:$R$46,G27+2,FALSE)</f>
        <v>144196</v>
      </c>
      <c r="I27" s="50">
        <v>26999</v>
      </c>
      <c r="J27" s="44">
        <f t="shared" ca="1" si="0"/>
        <v>49</v>
      </c>
      <c r="K27" s="44" t="s">
        <v>23</v>
      </c>
      <c r="L27" s="43" t="s">
        <v>24</v>
      </c>
      <c r="M27" s="43" t="s">
        <v>59</v>
      </c>
      <c r="N27" s="48">
        <v>40</v>
      </c>
      <c r="O27" s="84" t="s">
        <v>26</v>
      </c>
    </row>
    <row r="28" spans="1:15" s="72" customFormat="1" ht="18" customHeight="1" x14ac:dyDescent="0.3">
      <c r="A28" s="49">
        <f t="shared" si="1"/>
        <v>21</v>
      </c>
      <c r="B28" s="43" t="s">
        <v>19</v>
      </c>
      <c r="C28" s="92">
        <v>934886644</v>
      </c>
      <c r="D28" s="45" t="s">
        <v>30</v>
      </c>
      <c r="E28" s="45" t="s">
        <v>83</v>
      </c>
      <c r="F28" s="46">
        <v>8</v>
      </c>
      <c r="G28" s="46">
        <v>3</v>
      </c>
      <c r="H28" s="47">
        <f>VLOOKUP(CONCATENATE(F28,"a"),'Comp Plan 40'!$A$9:$R$46,G28+2,FALSE)</f>
        <v>151063</v>
      </c>
      <c r="I28" s="50">
        <v>32631</v>
      </c>
      <c r="J28" s="44">
        <f t="shared" ca="1" si="0"/>
        <v>33</v>
      </c>
      <c r="K28" s="44" t="s">
        <v>23</v>
      </c>
      <c r="L28" s="43" t="s">
        <v>24</v>
      </c>
      <c r="M28" s="43" t="s">
        <v>78</v>
      </c>
      <c r="N28" s="48">
        <v>40</v>
      </c>
      <c r="O28" s="84" t="s">
        <v>26</v>
      </c>
    </row>
    <row r="29" spans="1:15" s="72" customFormat="1" ht="18" customHeight="1" x14ac:dyDescent="0.3">
      <c r="A29" s="49">
        <f t="shared" si="1"/>
        <v>22</v>
      </c>
      <c r="B29" s="43" t="s">
        <v>19</v>
      </c>
      <c r="C29" s="92">
        <v>100053711</v>
      </c>
      <c r="D29" s="45" t="s">
        <v>42</v>
      </c>
      <c r="E29" s="45" t="s">
        <v>84</v>
      </c>
      <c r="F29" s="46">
        <v>3</v>
      </c>
      <c r="G29" s="46">
        <v>11</v>
      </c>
      <c r="H29" s="47">
        <f>VLOOKUP(CONCATENATE(F29,"a"),'Comp Plan 40'!$A$9:$R$46,G29+2,FALSE)</f>
        <v>78697</v>
      </c>
      <c r="I29" s="44" t="s">
        <v>85</v>
      </c>
      <c r="J29" s="44">
        <f t="shared" ca="1" si="0"/>
        <v>42</v>
      </c>
      <c r="K29" s="44" t="s">
        <v>23</v>
      </c>
      <c r="L29" s="43" t="s">
        <v>24</v>
      </c>
      <c r="M29" s="43" t="s">
        <v>86</v>
      </c>
      <c r="N29" s="48">
        <v>40</v>
      </c>
      <c r="O29" s="84" t="s">
        <v>26</v>
      </c>
    </row>
    <row r="30" spans="1:15" s="72" customFormat="1" ht="18" customHeight="1" x14ac:dyDescent="0.3">
      <c r="A30" s="49">
        <f t="shared" si="1"/>
        <v>23</v>
      </c>
      <c r="B30" s="43" t="s">
        <v>19</v>
      </c>
      <c r="C30" s="92">
        <v>998005428</v>
      </c>
      <c r="D30" s="45" t="s">
        <v>87</v>
      </c>
      <c r="E30" s="45" t="s">
        <v>88</v>
      </c>
      <c r="F30" s="46">
        <v>6</v>
      </c>
      <c r="G30" s="46">
        <v>1</v>
      </c>
      <c r="H30" s="47">
        <f>VLOOKUP(CONCATENATE(F30,"a"),'Comp Plan 40'!$A$9:$R$46,G30+2,FALSE)</f>
        <v>90149</v>
      </c>
      <c r="I30" s="44" t="s">
        <v>89</v>
      </c>
      <c r="J30" s="44">
        <f t="shared" ca="1" si="0"/>
        <v>50</v>
      </c>
      <c r="K30" s="44" t="s">
        <v>23</v>
      </c>
      <c r="L30" s="43" t="s">
        <v>24</v>
      </c>
      <c r="M30" s="43" t="s">
        <v>78</v>
      </c>
      <c r="N30" s="48">
        <v>40</v>
      </c>
      <c r="O30" s="84" t="s">
        <v>26</v>
      </c>
    </row>
    <row r="31" spans="1:15" s="72" customFormat="1" ht="18" customHeight="1" x14ac:dyDescent="0.3">
      <c r="A31" s="49">
        <f t="shared" si="1"/>
        <v>24</v>
      </c>
      <c r="B31" s="43" t="s">
        <v>19</v>
      </c>
      <c r="C31" s="92">
        <v>860230881</v>
      </c>
      <c r="D31" s="45" t="s">
        <v>42</v>
      </c>
      <c r="E31" s="45" t="s">
        <v>90</v>
      </c>
      <c r="F31" s="46">
        <v>4</v>
      </c>
      <c r="G31" s="46">
        <v>2</v>
      </c>
      <c r="H31" s="47">
        <f>VLOOKUP(CONCATENATE(F31,"a"),'Comp Plan 40'!$A$9:$R$46,G31+2,FALSE)</f>
        <v>65757</v>
      </c>
      <c r="I31" s="50">
        <v>28200</v>
      </c>
      <c r="J31" s="44">
        <f t="shared" ca="1" si="0"/>
        <v>45</v>
      </c>
      <c r="K31" s="44" t="s">
        <v>23</v>
      </c>
      <c r="L31" s="43" t="s">
        <v>24</v>
      </c>
      <c r="M31" s="43" t="s">
        <v>78</v>
      </c>
      <c r="N31" s="48">
        <v>48</v>
      </c>
      <c r="O31" s="84" t="s">
        <v>26</v>
      </c>
    </row>
    <row r="32" spans="1:15" s="72" customFormat="1" ht="18" customHeight="1" x14ac:dyDescent="0.3">
      <c r="A32" s="49">
        <f t="shared" si="1"/>
        <v>25</v>
      </c>
      <c r="B32" s="43" t="s">
        <v>19</v>
      </c>
      <c r="C32" s="92">
        <v>998004703</v>
      </c>
      <c r="D32" s="45" t="s">
        <v>91</v>
      </c>
      <c r="E32" s="45" t="s">
        <v>92</v>
      </c>
      <c r="F32" s="46">
        <v>6</v>
      </c>
      <c r="G32" s="46">
        <v>8</v>
      </c>
      <c r="H32" s="47">
        <f>VLOOKUP(CONCATENATE(F32,"a"),'Comp Plan 40'!$A$9:$R$46,G32+2,FALSE)</f>
        <v>121698</v>
      </c>
      <c r="I32" s="44" t="s">
        <v>93</v>
      </c>
      <c r="J32" s="44">
        <f t="shared" ca="1" si="0"/>
        <v>51</v>
      </c>
      <c r="K32" s="44" t="s">
        <v>23</v>
      </c>
      <c r="L32" s="43" t="s">
        <v>24</v>
      </c>
      <c r="M32" s="43" t="s">
        <v>94</v>
      </c>
      <c r="N32" s="48">
        <v>40</v>
      </c>
      <c r="O32" s="84" t="s">
        <v>26</v>
      </c>
    </row>
    <row r="33" spans="1:15" s="72" customFormat="1" ht="18" customHeight="1" x14ac:dyDescent="0.3">
      <c r="A33" s="49">
        <f t="shared" si="1"/>
        <v>26</v>
      </c>
      <c r="B33" s="43" t="s">
        <v>19</v>
      </c>
      <c r="C33" s="92">
        <v>998018713</v>
      </c>
      <c r="D33" s="45" t="s">
        <v>95</v>
      </c>
      <c r="E33" s="45" t="s">
        <v>96</v>
      </c>
      <c r="F33" s="46">
        <v>7</v>
      </c>
      <c r="G33" s="46">
        <v>6</v>
      </c>
      <c r="H33" s="47">
        <f>VLOOKUP(CONCATENATE(F33,"a"),'Comp Plan 40'!$A$9:$R$46,G33+2,FALSE)</f>
        <v>143863</v>
      </c>
      <c r="I33" s="50">
        <v>26073</v>
      </c>
      <c r="J33" s="44">
        <f t="shared" ca="1" si="0"/>
        <v>51</v>
      </c>
      <c r="K33" s="44" t="s">
        <v>23</v>
      </c>
      <c r="L33" s="43" t="s">
        <v>24</v>
      </c>
      <c r="M33" s="43" t="s">
        <v>94</v>
      </c>
      <c r="N33" s="48">
        <v>40</v>
      </c>
      <c r="O33" s="84" t="s">
        <v>26</v>
      </c>
    </row>
    <row r="34" spans="1:15" s="72" customFormat="1" ht="18" customHeight="1" x14ac:dyDescent="0.3">
      <c r="A34" s="49">
        <f t="shared" si="1"/>
        <v>27</v>
      </c>
      <c r="B34" s="43" t="s">
        <v>19</v>
      </c>
      <c r="C34" s="92">
        <v>998011309</v>
      </c>
      <c r="D34" s="45" t="s">
        <v>30</v>
      </c>
      <c r="E34" s="45" t="s">
        <v>97</v>
      </c>
      <c r="F34" s="46">
        <v>8</v>
      </c>
      <c r="G34" s="46">
        <v>6</v>
      </c>
      <c r="H34" s="47">
        <f>VLOOKUP(CONCATENATE(F34,"a"),'Comp Plan 40'!$A$9:$R$46,G34+2,FALSE)</f>
        <v>171664</v>
      </c>
      <c r="I34" s="44" t="s">
        <v>98</v>
      </c>
      <c r="J34" s="44">
        <f t="shared" ca="1" si="0"/>
        <v>37</v>
      </c>
      <c r="K34" s="44" t="s">
        <v>23</v>
      </c>
      <c r="L34" s="43" t="s">
        <v>24</v>
      </c>
      <c r="M34" s="43" t="s">
        <v>59</v>
      </c>
      <c r="N34" s="48">
        <v>40</v>
      </c>
      <c r="O34" s="84" t="s">
        <v>26</v>
      </c>
    </row>
    <row r="35" spans="1:15" s="72" customFormat="1" ht="18" customHeight="1" x14ac:dyDescent="0.3">
      <c r="A35" s="49">
        <f t="shared" si="1"/>
        <v>28</v>
      </c>
      <c r="B35" s="43" t="s">
        <v>19</v>
      </c>
      <c r="C35" s="92">
        <v>85559</v>
      </c>
      <c r="D35" s="45" t="s">
        <v>99</v>
      </c>
      <c r="E35" s="45" t="s">
        <v>100</v>
      </c>
      <c r="F35" s="46">
        <v>10</v>
      </c>
      <c r="G35" s="46">
        <v>11</v>
      </c>
      <c r="H35" s="47">
        <f>VLOOKUP(CONCATENATE(F35,"a"),'Comp Plan 40'!$A$9:$R$46,G35+2,FALSE)</f>
        <v>374464</v>
      </c>
      <c r="I35" s="44" t="s">
        <v>101</v>
      </c>
      <c r="J35" s="44">
        <f t="shared" ca="1" si="0"/>
        <v>53</v>
      </c>
      <c r="K35" s="44" t="s">
        <v>23</v>
      </c>
      <c r="L35" s="43" t="s">
        <v>24</v>
      </c>
      <c r="M35" s="43" t="s">
        <v>78</v>
      </c>
      <c r="N35" s="48">
        <v>40</v>
      </c>
      <c r="O35" s="84" t="s">
        <v>26</v>
      </c>
    </row>
    <row r="36" spans="1:15" s="72" customFormat="1" ht="18" customHeight="1" x14ac:dyDescent="0.3">
      <c r="A36" s="49">
        <f t="shared" si="1"/>
        <v>29</v>
      </c>
      <c r="B36" s="43" t="s">
        <v>19</v>
      </c>
      <c r="C36" s="92">
        <v>100085562</v>
      </c>
      <c r="D36" s="45" t="s">
        <v>102</v>
      </c>
      <c r="E36" s="45" t="s">
        <v>103</v>
      </c>
      <c r="F36" s="46">
        <v>5</v>
      </c>
      <c r="G36" s="46">
        <v>6</v>
      </c>
      <c r="H36" s="47">
        <f>VLOOKUP(CONCATENATE(F36,"a"),'Comp Plan 40'!$A$9:$R$46,G36+2,FALSE)</f>
        <v>90957</v>
      </c>
      <c r="I36" s="44" t="s">
        <v>104</v>
      </c>
      <c r="J36" s="44">
        <f t="shared" ca="1" si="0"/>
        <v>46</v>
      </c>
      <c r="K36" s="44" t="s">
        <v>23</v>
      </c>
      <c r="L36" s="43" t="s">
        <v>24</v>
      </c>
      <c r="M36" s="43" t="s">
        <v>25</v>
      </c>
      <c r="N36" s="48">
        <v>40</v>
      </c>
      <c r="O36" s="84" t="s">
        <v>26</v>
      </c>
    </row>
    <row r="37" spans="1:15" s="72" customFormat="1" ht="18" customHeight="1" x14ac:dyDescent="0.3">
      <c r="A37" s="49">
        <f t="shared" si="1"/>
        <v>30</v>
      </c>
      <c r="B37" s="43" t="s">
        <v>19</v>
      </c>
      <c r="C37" s="92">
        <v>998006151</v>
      </c>
      <c r="D37" s="45" t="s">
        <v>105</v>
      </c>
      <c r="E37" s="45" t="s">
        <v>106</v>
      </c>
      <c r="F37" s="46">
        <v>6</v>
      </c>
      <c r="G37" s="46">
        <v>5</v>
      </c>
      <c r="H37" s="47">
        <f>VLOOKUP(CONCATENATE(F37,"a"),'Comp Plan 40'!$A$9:$R$46,G37+2,FALSE)</f>
        <v>108177</v>
      </c>
      <c r="I37" s="44" t="s">
        <v>107</v>
      </c>
      <c r="J37" s="44">
        <f t="shared" ca="1" si="0"/>
        <v>41</v>
      </c>
      <c r="K37" s="44" t="s">
        <v>23</v>
      </c>
      <c r="L37" s="43" t="s">
        <v>24</v>
      </c>
      <c r="M37" s="43" t="s">
        <v>25</v>
      </c>
      <c r="N37" s="48">
        <v>40</v>
      </c>
      <c r="O37" s="84" t="s">
        <v>26</v>
      </c>
    </row>
    <row r="38" spans="1:15" s="72" customFormat="1" ht="18" customHeight="1" x14ac:dyDescent="0.3">
      <c r="A38" s="49">
        <f t="shared" si="1"/>
        <v>31</v>
      </c>
      <c r="B38" s="43" t="s">
        <v>19</v>
      </c>
      <c r="C38" s="92">
        <v>998007902</v>
      </c>
      <c r="D38" s="45" t="s">
        <v>27</v>
      </c>
      <c r="E38" s="45" t="s">
        <v>108</v>
      </c>
      <c r="F38" s="46">
        <v>8</v>
      </c>
      <c r="G38" s="46">
        <v>7</v>
      </c>
      <c r="H38" s="47">
        <f>VLOOKUP(CONCATENATE(F38,"a"),'Comp Plan 40'!$A$9:$R$46,G38+2,FALSE)</f>
        <v>178531</v>
      </c>
      <c r="I38" s="44" t="s">
        <v>109</v>
      </c>
      <c r="J38" s="44">
        <f t="shared" ca="1" si="0"/>
        <v>46</v>
      </c>
      <c r="K38" s="44" t="s">
        <v>23</v>
      </c>
      <c r="L38" s="43" t="s">
        <v>24</v>
      </c>
      <c r="M38" s="43" t="s">
        <v>25</v>
      </c>
      <c r="N38" s="48">
        <v>40</v>
      </c>
      <c r="O38" s="84" t="s">
        <v>26</v>
      </c>
    </row>
    <row r="39" spans="1:15" s="72" customFormat="1" ht="18" customHeight="1" x14ac:dyDescent="0.3">
      <c r="A39" s="49">
        <f t="shared" si="1"/>
        <v>32</v>
      </c>
      <c r="B39" s="43" t="s">
        <v>19</v>
      </c>
      <c r="C39" s="92">
        <v>106436</v>
      </c>
      <c r="D39" s="45" t="s">
        <v>110</v>
      </c>
      <c r="E39" s="45" t="s">
        <v>111</v>
      </c>
      <c r="F39" s="46">
        <v>9</v>
      </c>
      <c r="G39" s="46">
        <v>8</v>
      </c>
      <c r="H39" s="47">
        <f>VLOOKUP(CONCATENATE(F39,"a"),'Comp Plan 40'!$A$9:$R$46,G39+2,FALSE)</f>
        <v>264080</v>
      </c>
      <c r="I39" s="44" t="s">
        <v>112</v>
      </c>
      <c r="J39" s="44">
        <f t="shared" ca="1" si="0"/>
        <v>52</v>
      </c>
      <c r="K39" s="44" t="s">
        <v>23</v>
      </c>
      <c r="L39" s="43" t="s">
        <v>24</v>
      </c>
      <c r="M39" s="43" t="s">
        <v>78</v>
      </c>
      <c r="N39" s="48">
        <v>40</v>
      </c>
      <c r="O39" s="84" t="s">
        <v>26</v>
      </c>
    </row>
    <row r="40" spans="1:15" s="72" customFormat="1" ht="18" customHeight="1" x14ac:dyDescent="0.3">
      <c r="A40" s="49">
        <f t="shared" si="1"/>
        <v>33</v>
      </c>
      <c r="B40" s="43" t="s">
        <v>19</v>
      </c>
      <c r="C40" s="92">
        <v>175116089</v>
      </c>
      <c r="D40" s="45" t="s">
        <v>113</v>
      </c>
      <c r="E40" s="45" t="s">
        <v>114</v>
      </c>
      <c r="F40" s="46">
        <v>9</v>
      </c>
      <c r="G40" s="46">
        <v>9</v>
      </c>
      <c r="H40" s="47">
        <f>VLOOKUP(CONCATENATE(F40,"a"),'Comp Plan 40'!$A$9:$R$46,G40+2,FALSE)</f>
        <v>273862</v>
      </c>
      <c r="I40" s="44" t="s">
        <v>115</v>
      </c>
      <c r="J40" s="44">
        <f t="shared" ref="J40:J71" ca="1" si="2">INT(YEARFRAC(I40,TODAY()))</f>
        <v>55</v>
      </c>
      <c r="K40" s="44" t="s">
        <v>33</v>
      </c>
      <c r="L40" s="43" t="s">
        <v>24</v>
      </c>
      <c r="M40" s="43" t="s">
        <v>34</v>
      </c>
      <c r="N40" s="48">
        <v>40</v>
      </c>
      <c r="O40" s="84" t="s">
        <v>26</v>
      </c>
    </row>
    <row r="41" spans="1:15" s="72" customFormat="1" ht="18" customHeight="1" x14ac:dyDescent="0.3">
      <c r="A41" s="49">
        <f t="shared" si="1"/>
        <v>34</v>
      </c>
      <c r="B41" s="43" t="s">
        <v>19</v>
      </c>
      <c r="C41" s="92">
        <v>196649369</v>
      </c>
      <c r="D41" s="45" t="s">
        <v>116</v>
      </c>
      <c r="E41" s="45" t="s">
        <v>117</v>
      </c>
      <c r="F41" s="46">
        <v>6</v>
      </c>
      <c r="G41" s="46">
        <v>7</v>
      </c>
      <c r="H41" s="47">
        <f>VLOOKUP(CONCATENATE(F41,"a"),'Comp Plan 40'!$A$9:$R$46,G41+2,FALSE)</f>
        <v>117191</v>
      </c>
      <c r="I41" s="44" t="s">
        <v>118</v>
      </c>
      <c r="J41" s="44">
        <f t="shared" ca="1" si="2"/>
        <v>44</v>
      </c>
      <c r="K41" s="44" t="s">
        <v>23</v>
      </c>
      <c r="L41" s="43" t="s">
        <v>24</v>
      </c>
      <c r="M41" s="43" t="s">
        <v>94</v>
      </c>
      <c r="N41" s="48">
        <v>40</v>
      </c>
      <c r="O41" s="84" t="s">
        <v>26</v>
      </c>
    </row>
    <row r="42" spans="1:15" s="72" customFormat="1" ht="18" customHeight="1" x14ac:dyDescent="0.3">
      <c r="A42" s="49">
        <f t="shared" si="1"/>
        <v>35</v>
      </c>
      <c r="B42" s="51" t="s">
        <v>19</v>
      </c>
      <c r="C42" s="92">
        <v>998021242</v>
      </c>
      <c r="D42" s="45" t="s">
        <v>119</v>
      </c>
      <c r="E42" s="45" t="s">
        <v>120</v>
      </c>
      <c r="F42" s="46">
        <v>7</v>
      </c>
      <c r="G42" s="46">
        <v>4</v>
      </c>
      <c r="H42" s="47">
        <f>VLOOKUP(CONCATENATE(F42,"a"),'Comp Plan 40'!$A$9:$R$46,G42+2,FALSE)</f>
        <v>132353</v>
      </c>
      <c r="I42" s="50">
        <v>27886</v>
      </c>
      <c r="J42" s="44">
        <f t="shared" ca="1" si="2"/>
        <v>46</v>
      </c>
      <c r="K42" s="44" t="s">
        <v>33</v>
      </c>
      <c r="L42" s="43" t="s">
        <v>24</v>
      </c>
      <c r="M42" s="43" t="s">
        <v>59</v>
      </c>
      <c r="N42" s="48">
        <v>40</v>
      </c>
      <c r="O42" s="84" t="s">
        <v>26</v>
      </c>
    </row>
    <row r="43" spans="1:15" s="72" customFormat="1" ht="18" customHeight="1" x14ac:dyDescent="0.3">
      <c r="A43" s="49">
        <f t="shared" si="1"/>
        <v>36</v>
      </c>
      <c r="B43" s="43" t="s">
        <v>19</v>
      </c>
      <c r="C43" s="92">
        <v>998006753</v>
      </c>
      <c r="D43" s="45" t="s">
        <v>121</v>
      </c>
      <c r="E43" s="45" t="s">
        <v>122</v>
      </c>
      <c r="F43" s="46">
        <v>7</v>
      </c>
      <c r="G43" s="46">
        <v>7</v>
      </c>
      <c r="H43" s="47">
        <f>VLOOKUP(CONCATENATE(F43,"a"),'Comp Plan 40'!$A$9:$R$46,G43+2,FALSE)</f>
        <v>149618</v>
      </c>
      <c r="I43" s="44" t="s">
        <v>123</v>
      </c>
      <c r="J43" s="44">
        <f t="shared" ca="1" si="2"/>
        <v>38</v>
      </c>
      <c r="K43" s="44" t="s">
        <v>23</v>
      </c>
      <c r="L43" s="43" t="s">
        <v>24</v>
      </c>
      <c r="M43" s="43" t="s">
        <v>124</v>
      </c>
      <c r="N43" s="48">
        <v>40</v>
      </c>
      <c r="O43" s="84" t="s">
        <v>26</v>
      </c>
    </row>
    <row r="44" spans="1:15" s="72" customFormat="1" ht="18" customHeight="1" x14ac:dyDescent="0.3">
      <c r="A44" s="49">
        <f t="shared" si="1"/>
        <v>37</v>
      </c>
      <c r="B44" s="43" t="s">
        <v>19</v>
      </c>
      <c r="C44" s="92">
        <v>150313020</v>
      </c>
      <c r="D44" s="45" t="s">
        <v>125</v>
      </c>
      <c r="E44" s="45" t="s">
        <v>126</v>
      </c>
      <c r="F44" s="46">
        <v>9</v>
      </c>
      <c r="G44" s="46">
        <v>2</v>
      </c>
      <c r="H44" s="47">
        <f>VLOOKUP(CONCATENATE(F44,"a"),'Comp Plan 40'!$A$9:$R$46,G44+2,FALSE)</f>
        <v>205388</v>
      </c>
      <c r="I44" s="44" t="s">
        <v>127</v>
      </c>
      <c r="J44" s="44">
        <f t="shared" ca="1" si="2"/>
        <v>44</v>
      </c>
      <c r="K44" s="44" t="s">
        <v>23</v>
      </c>
      <c r="L44" s="43" t="s">
        <v>24</v>
      </c>
      <c r="M44" s="43" t="s">
        <v>38</v>
      </c>
      <c r="N44" s="48">
        <v>40</v>
      </c>
      <c r="O44" s="84" t="s">
        <v>26</v>
      </c>
    </row>
    <row r="45" spans="1:15" s="72" customFormat="1" ht="18" customHeight="1" x14ac:dyDescent="0.3">
      <c r="A45" s="49">
        <f t="shared" si="1"/>
        <v>38</v>
      </c>
      <c r="B45" s="43" t="s">
        <v>19</v>
      </c>
      <c r="C45" s="92">
        <v>162812632</v>
      </c>
      <c r="D45" s="45" t="s">
        <v>128</v>
      </c>
      <c r="E45" s="45" t="s">
        <v>129</v>
      </c>
      <c r="F45" s="46">
        <v>11</v>
      </c>
      <c r="G45" s="46">
        <v>11</v>
      </c>
      <c r="H45" s="47">
        <f>VLOOKUP(CONCATENATE(F45,"a"),'Comp Plan 40'!$A$9:$R$46,G45+2,FALSE)</f>
        <v>438619</v>
      </c>
      <c r="I45" s="44" t="s">
        <v>130</v>
      </c>
      <c r="J45" s="44">
        <f t="shared" ca="1" si="2"/>
        <v>43</v>
      </c>
      <c r="K45" s="44" t="s">
        <v>23</v>
      </c>
      <c r="L45" s="43" t="s">
        <v>80</v>
      </c>
      <c r="M45" s="43" t="s">
        <v>59</v>
      </c>
      <c r="N45" s="48">
        <v>40</v>
      </c>
      <c r="O45" s="84" t="s">
        <v>26</v>
      </c>
    </row>
    <row r="46" spans="1:15" s="72" customFormat="1" ht="18" customHeight="1" x14ac:dyDescent="0.3">
      <c r="A46" s="49">
        <f t="shared" si="1"/>
        <v>39</v>
      </c>
      <c r="B46" s="43" t="s">
        <v>19</v>
      </c>
      <c r="C46" s="92">
        <v>998015015</v>
      </c>
      <c r="D46" s="45" t="s">
        <v>131</v>
      </c>
      <c r="E46" s="45" t="s">
        <v>132</v>
      </c>
      <c r="F46" s="46">
        <v>8</v>
      </c>
      <c r="G46" s="46">
        <v>6</v>
      </c>
      <c r="H46" s="47">
        <f>VLOOKUP(CONCATENATE(F46,"a"),'Comp Plan 40'!$A$9:$R$46,G46+2,FALSE)</f>
        <v>171664</v>
      </c>
      <c r="I46" s="44" t="s">
        <v>133</v>
      </c>
      <c r="J46" s="44">
        <f t="shared" ca="1" si="2"/>
        <v>36</v>
      </c>
      <c r="K46" s="44" t="s">
        <v>23</v>
      </c>
      <c r="L46" s="43" t="s">
        <v>24</v>
      </c>
      <c r="M46" s="43" t="s">
        <v>124</v>
      </c>
      <c r="N46" s="48">
        <v>40</v>
      </c>
      <c r="O46" s="84" t="s">
        <v>26</v>
      </c>
    </row>
    <row r="47" spans="1:15" s="72" customFormat="1" ht="18" customHeight="1" x14ac:dyDescent="0.3">
      <c r="A47" s="49">
        <f t="shared" si="1"/>
        <v>40</v>
      </c>
      <c r="B47" s="43" t="s">
        <v>19</v>
      </c>
      <c r="C47" s="92">
        <v>998016177</v>
      </c>
      <c r="D47" s="45" t="s">
        <v>134</v>
      </c>
      <c r="E47" s="45" t="s">
        <v>135</v>
      </c>
      <c r="F47" s="46">
        <v>10</v>
      </c>
      <c r="G47" s="46">
        <v>1</v>
      </c>
      <c r="H47" s="47">
        <f>VLOOKUP(CONCATENATE(F47,"a"),'Comp Plan 40'!$A$9:$R$46,G47+2,FALSE)</f>
        <v>249644</v>
      </c>
      <c r="I47" s="44" t="s">
        <v>136</v>
      </c>
      <c r="J47" s="44">
        <f t="shared" ca="1" si="2"/>
        <v>49</v>
      </c>
      <c r="K47" s="44" t="s">
        <v>23</v>
      </c>
      <c r="L47" s="43" t="s">
        <v>24</v>
      </c>
      <c r="M47" s="43" t="s">
        <v>34</v>
      </c>
      <c r="N47" s="48">
        <v>40</v>
      </c>
      <c r="O47" s="84" t="s">
        <v>26</v>
      </c>
    </row>
    <row r="48" spans="1:15" s="72" customFormat="1" ht="18" customHeight="1" x14ac:dyDescent="0.3">
      <c r="A48" s="49">
        <f t="shared" si="1"/>
        <v>41</v>
      </c>
      <c r="B48" s="43" t="s">
        <v>19</v>
      </c>
      <c r="C48" s="92">
        <v>998003236</v>
      </c>
      <c r="D48" s="45" t="s">
        <v>121</v>
      </c>
      <c r="E48" s="45" t="s">
        <v>137</v>
      </c>
      <c r="F48" s="46">
        <v>9</v>
      </c>
      <c r="G48" s="46">
        <v>5</v>
      </c>
      <c r="H48" s="47">
        <f>VLOOKUP(CONCATENATE(F48,"a"),'Comp Plan 40'!$A$9:$R$46,G48+2,FALSE)</f>
        <v>234734</v>
      </c>
      <c r="I48" s="44" t="s">
        <v>138</v>
      </c>
      <c r="J48" s="44">
        <f t="shared" ca="1" si="2"/>
        <v>42</v>
      </c>
      <c r="K48" s="44" t="s">
        <v>33</v>
      </c>
      <c r="L48" s="43" t="s">
        <v>24</v>
      </c>
      <c r="M48" s="43" t="s">
        <v>34</v>
      </c>
      <c r="N48" s="48">
        <v>40</v>
      </c>
      <c r="O48" s="84" t="s">
        <v>26</v>
      </c>
    </row>
    <row r="49" spans="1:15" s="72" customFormat="1" ht="18" customHeight="1" x14ac:dyDescent="0.3">
      <c r="A49" s="49">
        <f t="shared" si="1"/>
        <v>42</v>
      </c>
      <c r="B49" s="51" t="s">
        <v>19</v>
      </c>
      <c r="C49" s="92">
        <v>150345059</v>
      </c>
      <c r="D49" s="45" t="s">
        <v>139</v>
      </c>
      <c r="E49" s="45" t="s">
        <v>140</v>
      </c>
      <c r="F49" s="46">
        <v>10</v>
      </c>
      <c r="G49" s="46">
        <v>6</v>
      </c>
      <c r="H49" s="47">
        <f>VLOOKUP(CONCATENATE(F49,"a"),'Comp Plan 40'!$A$9:$R$46,G49+2,FALSE)</f>
        <v>312054</v>
      </c>
      <c r="I49" s="50">
        <v>28883</v>
      </c>
      <c r="J49" s="44">
        <f t="shared" ca="1" si="2"/>
        <v>43</v>
      </c>
      <c r="K49" s="44" t="s">
        <v>23</v>
      </c>
      <c r="L49" s="43" t="s">
        <v>80</v>
      </c>
      <c r="M49" s="43" t="s">
        <v>59</v>
      </c>
      <c r="N49" s="48">
        <v>40</v>
      </c>
      <c r="O49" s="84" t="s">
        <v>26</v>
      </c>
    </row>
    <row r="50" spans="1:15" s="72" customFormat="1" ht="18" customHeight="1" x14ac:dyDescent="0.3">
      <c r="A50" s="49">
        <f t="shared" si="1"/>
        <v>43</v>
      </c>
      <c r="B50" s="43" t="s">
        <v>19</v>
      </c>
      <c r="C50" s="92">
        <v>150345130</v>
      </c>
      <c r="D50" s="45" t="s">
        <v>20</v>
      </c>
      <c r="E50" s="45" t="s">
        <v>141</v>
      </c>
      <c r="F50" s="46">
        <v>8</v>
      </c>
      <c r="G50" s="46">
        <v>9</v>
      </c>
      <c r="H50" s="47">
        <f>VLOOKUP(CONCATENATE(F50,"a"),'Comp Plan 40'!$A$9:$R$46,G50+2,FALSE)</f>
        <v>192265</v>
      </c>
      <c r="I50" s="44" t="s">
        <v>142</v>
      </c>
      <c r="J50" s="44">
        <f t="shared" ca="1" si="2"/>
        <v>38</v>
      </c>
      <c r="K50" s="44" t="s">
        <v>33</v>
      </c>
      <c r="L50" s="43" t="s">
        <v>24</v>
      </c>
      <c r="M50" s="43" t="s">
        <v>25</v>
      </c>
      <c r="N50" s="48">
        <v>40</v>
      </c>
      <c r="O50" s="84" t="s">
        <v>26</v>
      </c>
    </row>
    <row r="51" spans="1:15" s="72" customFormat="1" ht="18" customHeight="1" x14ac:dyDescent="0.3">
      <c r="A51" s="49">
        <f t="shared" si="1"/>
        <v>44</v>
      </c>
      <c r="B51" s="43" t="s">
        <v>19</v>
      </c>
      <c r="C51" s="92">
        <v>998017143</v>
      </c>
      <c r="D51" s="45" t="s">
        <v>143</v>
      </c>
      <c r="E51" s="45" t="s">
        <v>144</v>
      </c>
      <c r="F51" s="46">
        <v>8</v>
      </c>
      <c r="G51" s="46">
        <v>5</v>
      </c>
      <c r="H51" s="47">
        <f>VLOOKUP(CONCATENATE(F51,"a"),'Comp Plan 40'!$A$9:$R$46,G51+2,FALSE)</f>
        <v>164797</v>
      </c>
      <c r="I51" s="50">
        <v>30363</v>
      </c>
      <c r="J51" s="44">
        <f t="shared" ca="1" si="2"/>
        <v>39</v>
      </c>
      <c r="K51" s="44" t="s">
        <v>23</v>
      </c>
      <c r="L51" s="43" t="s">
        <v>24</v>
      </c>
      <c r="M51" s="43" t="s">
        <v>50</v>
      </c>
      <c r="N51" s="48">
        <v>40</v>
      </c>
      <c r="O51" s="84" t="s">
        <v>26</v>
      </c>
    </row>
    <row r="52" spans="1:15" s="72" customFormat="1" ht="18" customHeight="1" x14ac:dyDescent="0.3">
      <c r="A52" s="49">
        <f t="shared" si="1"/>
        <v>45</v>
      </c>
      <c r="B52" s="43" t="s">
        <v>19</v>
      </c>
      <c r="C52" s="92">
        <v>150512451</v>
      </c>
      <c r="D52" s="45" t="s">
        <v>42</v>
      </c>
      <c r="E52" s="45" t="s">
        <v>145</v>
      </c>
      <c r="F52" s="46">
        <v>3</v>
      </c>
      <c r="G52" s="46">
        <v>14</v>
      </c>
      <c r="H52" s="47">
        <f>VLOOKUP(CONCATENATE(F52,"a"),'Comp Plan 40'!$A$9:$R$46,G52+2,FALSE)</f>
        <v>86566</v>
      </c>
      <c r="I52" s="44" t="s">
        <v>146</v>
      </c>
      <c r="J52" s="44">
        <f t="shared" ca="1" si="2"/>
        <v>59</v>
      </c>
      <c r="K52" s="44" t="s">
        <v>23</v>
      </c>
      <c r="L52" s="43" t="s">
        <v>24</v>
      </c>
      <c r="M52" s="43" t="s">
        <v>147</v>
      </c>
      <c r="N52" s="48">
        <v>40</v>
      </c>
      <c r="O52" s="84" t="s">
        <v>26</v>
      </c>
    </row>
    <row r="53" spans="1:15" s="72" customFormat="1" ht="18" customHeight="1" x14ac:dyDescent="0.3">
      <c r="A53" s="49">
        <f t="shared" si="1"/>
        <v>46</v>
      </c>
      <c r="B53" s="43" t="s">
        <v>19</v>
      </c>
      <c r="C53" s="92">
        <v>100701840</v>
      </c>
      <c r="D53" s="45" t="s">
        <v>148</v>
      </c>
      <c r="E53" s="45" t="s">
        <v>149</v>
      </c>
      <c r="F53" s="46">
        <v>8</v>
      </c>
      <c r="G53" s="46">
        <v>14</v>
      </c>
      <c r="H53" s="47">
        <f>VLOOKUP(CONCATENATE(F53,"a"),'Comp Plan 40'!$A$9:$R$46,G53+2,FALSE)</f>
        <v>226600</v>
      </c>
      <c r="I53" s="44" t="s">
        <v>150</v>
      </c>
      <c r="J53" s="44">
        <f t="shared" ca="1" si="2"/>
        <v>55</v>
      </c>
      <c r="K53" s="44" t="s">
        <v>23</v>
      </c>
      <c r="L53" s="43" t="s">
        <v>24</v>
      </c>
      <c r="M53" s="43" t="s">
        <v>38</v>
      </c>
      <c r="N53" s="48">
        <v>40</v>
      </c>
      <c r="O53" s="84" t="s">
        <v>26</v>
      </c>
    </row>
    <row r="54" spans="1:15" s="72" customFormat="1" ht="18" customHeight="1" x14ac:dyDescent="0.3">
      <c r="A54" s="49">
        <f t="shared" si="1"/>
        <v>47</v>
      </c>
      <c r="B54" s="43" t="s">
        <v>19</v>
      </c>
      <c r="C54" s="92">
        <v>998010014</v>
      </c>
      <c r="D54" s="45" t="s">
        <v>131</v>
      </c>
      <c r="E54" s="45" t="s">
        <v>151</v>
      </c>
      <c r="F54" s="46">
        <v>8</v>
      </c>
      <c r="G54" s="46">
        <v>7</v>
      </c>
      <c r="H54" s="47">
        <f>VLOOKUP(CONCATENATE(F54,"a"),'Comp Plan 40'!$A$9:$R$46,G54+2,FALSE)</f>
        <v>178531</v>
      </c>
      <c r="I54" s="44" t="s">
        <v>152</v>
      </c>
      <c r="J54" s="44">
        <f t="shared" ca="1" si="2"/>
        <v>43</v>
      </c>
      <c r="K54" s="44" t="s">
        <v>23</v>
      </c>
      <c r="L54" s="43" t="s">
        <v>24</v>
      </c>
      <c r="M54" s="43" t="s">
        <v>94</v>
      </c>
      <c r="N54" s="48">
        <v>40</v>
      </c>
      <c r="O54" s="84" t="s">
        <v>26</v>
      </c>
    </row>
    <row r="55" spans="1:15" s="72" customFormat="1" ht="18" customHeight="1" x14ac:dyDescent="0.3">
      <c r="A55" s="49">
        <f t="shared" si="1"/>
        <v>48</v>
      </c>
      <c r="B55" s="43" t="s">
        <v>19</v>
      </c>
      <c r="C55" s="92">
        <v>100938184</v>
      </c>
      <c r="D55" s="45" t="s">
        <v>153</v>
      </c>
      <c r="E55" s="45" t="s">
        <v>154</v>
      </c>
      <c r="F55" s="46">
        <v>8</v>
      </c>
      <c r="G55" s="46">
        <v>7</v>
      </c>
      <c r="H55" s="47">
        <f>VLOOKUP(CONCATENATE(F55,"a"),'Comp Plan 40'!$A$9:$R$46,G55+2,FALSE)</f>
        <v>178531</v>
      </c>
      <c r="I55" s="44" t="s">
        <v>155</v>
      </c>
      <c r="J55" s="44">
        <f t="shared" ca="1" si="2"/>
        <v>43</v>
      </c>
      <c r="K55" s="44" t="s">
        <v>33</v>
      </c>
      <c r="L55" s="43" t="s">
        <v>24</v>
      </c>
      <c r="M55" s="43" t="s">
        <v>94</v>
      </c>
      <c r="N55" s="48">
        <v>40</v>
      </c>
      <c r="O55" s="84" t="s">
        <v>26</v>
      </c>
    </row>
    <row r="56" spans="1:15" s="72" customFormat="1" ht="18" customHeight="1" x14ac:dyDescent="0.3">
      <c r="A56" s="49">
        <f t="shared" si="1"/>
        <v>49</v>
      </c>
      <c r="B56" s="43" t="s">
        <v>19</v>
      </c>
      <c r="C56" s="92">
        <v>101229368</v>
      </c>
      <c r="D56" s="45" t="s">
        <v>156</v>
      </c>
      <c r="E56" s="45" t="s">
        <v>157</v>
      </c>
      <c r="F56" s="46">
        <v>9</v>
      </c>
      <c r="G56" s="46">
        <v>10</v>
      </c>
      <c r="H56" s="47">
        <f>VLOOKUP(CONCATENATE(F56,"a"),'Comp Plan 40'!$A$9:$R$46,G56+2,FALSE)</f>
        <v>283644</v>
      </c>
      <c r="I56" s="44" t="s">
        <v>158</v>
      </c>
      <c r="J56" s="44">
        <f t="shared" ca="1" si="2"/>
        <v>52</v>
      </c>
      <c r="K56" s="44" t="s">
        <v>23</v>
      </c>
      <c r="L56" s="43" t="s">
        <v>24</v>
      </c>
      <c r="M56" s="43" t="s">
        <v>38</v>
      </c>
      <c r="N56" s="48">
        <v>40</v>
      </c>
      <c r="O56" s="84" t="s">
        <v>26</v>
      </c>
    </row>
    <row r="57" spans="1:15" s="72" customFormat="1" ht="18" customHeight="1" x14ac:dyDescent="0.3">
      <c r="A57" s="49">
        <f t="shared" si="1"/>
        <v>50</v>
      </c>
      <c r="B57" s="43" t="s">
        <v>19</v>
      </c>
      <c r="C57" s="92">
        <v>998004840</v>
      </c>
      <c r="D57" s="45" t="s">
        <v>27</v>
      </c>
      <c r="E57" s="45" t="s">
        <v>159</v>
      </c>
      <c r="F57" s="46">
        <v>8</v>
      </c>
      <c r="G57" s="46">
        <v>5</v>
      </c>
      <c r="H57" s="47">
        <f>VLOOKUP(CONCATENATE(F57,"a"),'Comp Plan 40'!$A$9:$R$46,G57+2,FALSE)</f>
        <v>164797</v>
      </c>
      <c r="I57" s="44" t="s">
        <v>160</v>
      </c>
      <c r="J57" s="44">
        <f t="shared" ca="1" si="2"/>
        <v>38</v>
      </c>
      <c r="K57" s="44" t="s">
        <v>33</v>
      </c>
      <c r="L57" s="43" t="s">
        <v>24</v>
      </c>
      <c r="M57" s="43" t="s">
        <v>94</v>
      </c>
      <c r="N57" s="48">
        <v>40</v>
      </c>
      <c r="O57" s="84" t="s">
        <v>26</v>
      </c>
    </row>
    <row r="58" spans="1:15" s="72" customFormat="1" ht="18" customHeight="1" x14ac:dyDescent="0.3">
      <c r="A58" s="49">
        <f t="shared" si="1"/>
        <v>51</v>
      </c>
      <c r="B58" s="43" t="s">
        <v>19</v>
      </c>
      <c r="C58" s="92">
        <v>176681274</v>
      </c>
      <c r="D58" s="45" t="s">
        <v>35</v>
      </c>
      <c r="E58" s="45" t="s">
        <v>161</v>
      </c>
      <c r="F58" s="46">
        <v>8</v>
      </c>
      <c r="G58" s="46">
        <v>9</v>
      </c>
      <c r="H58" s="47">
        <f>VLOOKUP(CONCATENATE(F58,"a"),'Comp Plan 40'!$A$9:$R$46,G58+2,FALSE)</f>
        <v>192265</v>
      </c>
      <c r="I58" s="44" t="s">
        <v>162</v>
      </c>
      <c r="J58" s="44">
        <f t="shared" ca="1" si="2"/>
        <v>43</v>
      </c>
      <c r="K58" s="44" t="s">
        <v>33</v>
      </c>
      <c r="L58" s="43" t="s">
        <v>24</v>
      </c>
      <c r="M58" s="43" t="s">
        <v>34</v>
      </c>
      <c r="N58" s="48">
        <v>40</v>
      </c>
      <c r="O58" s="84" t="s">
        <v>26</v>
      </c>
    </row>
    <row r="59" spans="1:15" s="72" customFormat="1" ht="18" customHeight="1" x14ac:dyDescent="0.3">
      <c r="A59" s="49">
        <f t="shared" si="1"/>
        <v>52</v>
      </c>
      <c r="B59" s="43" t="s">
        <v>19</v>
      </c>
      <c r="C59" s="92">
        <v>151766001</v>
      </c>
      <c r="D59" s="45" t="s">
        <v>66</v>
      </c>
      <c r="E59" s="45" t="s">
        <v>163</v>
      </c>
      <c r="F59" s="46">
        <v>8</v>
      </c>
      <c r="G59" s="46">
        <v>11</v>
      </c>
      <c r="H59" s="47">
        <f>VLOOKUP(CONCATENATE(F59,"a"),'Comp Plan 40'!$A$9:$R$46,G59+2,FALSE)</f>
        <v>205999</v>
      </c>
      <c r="I59" s="44" t="s">
        <v>164</v>
      </c>
      <c r="J59" s="44">
        <f t="shared" ca="1" si="2"/>
        <v>51</v>
      </c>
      <c r="K59" s="44" t="s">
        <v>23</v>
      </c>
      <c r="L59" s="43" t="s">
        <v>24</v>
      </c>
      <c r="M59" s="43" t="s">
        <v>38</v>
      </c>
      <c r="N59" s="48">
        <v>40</v>
      </c>
      <c r="O59" s="84" t="s">
        <v>26</v>
      </c>
    </row>
    <row r="60" spans="1:15" s="72" customFormat="1" ht="18" customHeight="1" x14ac:dyDescent="0.3">
      <c r="A60" s="49">
        <f t="shared" si="1"/>
        <v>53</v>
      </c>
      <c r="B60" s="43" t="s">
        <v>19</v>
      </c>
      <c r="C60" s="92">
        <v>998005053</v>
      </c>
      <c r="D60" s="45" t="s">
        <v>105</v>
      </c>
      <c r="E60" s="45" t="s">
        <v>165</v>
      </c>
      <c r="F60" s="46">
        <v>6</v>
      </c>
      <c r="G60" s="46">
        <v>8</v>
      </c>
      <c r="H60" s="47">
        <f>VLOOKUP(CONCATENATE(F60,"a"),'Comp Plan 40'!$A$9:$R$46,G60+2,FALSE)</f>
        <v>121698</v>
      </c>
      <c r="I60" s="44" t="s">
        <v>166</v>
      </c>
      <c r="J60" s="44">
        <f t="shared" ca="1" si="2"/>
        <v>44</v>
      </c>
      <c r="K60" s="44" t="s">
        <v>23</v>
      </c>
      <c r="L60" s="43" t="s">
        <v>24</v>
      </c>
      <c r="M60" s="43" t="s">
        <v>38</v>
      </c>
      <c r="N60" s="48">
        <v>40</v>
      </c>
      <c r="O60" s="84" t="s">
        <v>26</v>
      </c>
    </row>
    <row r="61" spans="1:15" s="72" customFormat="1" ht="18" customHeight="1" x14ac:dyDescent="0.3">
      <c r="A61" s="49">
        <f t="shared" si="1"/>
        <v>54</v>
      </c>
      <c r="B61" s="51" t="s">
        <v>19</v>
      </c>
      <c r="C61" s="92">
        <v>998021790</v>
      </c>
      <c r="D61" s="45" t="s">
        <v>42</v>
      </c>
      <c r="E61" s="45" t="s">
        <v>167</v>
      </c>
      <c r="F61" s="46">
        <v>4</v>
      </c>
      <c r="G61" s="46">
        <v>4</v>
      </c>
      <c r="H61" s="47">
        <f>VLOOKUP(CONCATENATE(F61,"a"),'Comp Plan 40'!$A$9:$R$46,G61+2,FALSE)</f>
        <v>72019</v>
      </c>
      <c r="I61" s="50">
        <v>26798</v>
      </c>
      <c r="J61" s="44">
        <f t="shared" ca="1" si="2"/>
        <v>49</v>
      </c>
      <c r="K61" s="44" t="s">
        <v>23</v>
      </c>
      <c r="L61" s="43" t="s">
        <v>24</v>
      </c>
      <c r="M61" s="43" t="s">
        <v>38</v>
      </c>
      <c r="N61" s="48">
        <v>48</v>
      </c>
      <c r="O61" s="84" t="s">
        <v>26</v>
      </c>
    </row>
    <row r="62" spans="1:15" s="72" customFormat="1" ht="18" customHeight="1" x14ac:dyDescent="0.3">
      <c r="A62" s="49">
        <f t="shared" si="1"/>
        <v>55</v>
      </c>
      <c r="B62" s="43" t="s">
        <v>19</v>
      </c>
      <c r="C62" s="92">
        <v>998000913</v>
      </c>
      <c r="D62" s="45" t="s">
        <v>168</v>
      </c>
      <c r="E62" s="45" t="s">
        <v>169</v>
      </c>
      <c r="F62" s="46">
        <v>5</v>
      </c>
      <c r="G62" s="46">
        <v>9</v>
      </c>
      <c r="H62" s="47">
        <f>VLOOKUP(CONCATENATE(F62,"a"),'Comp Plan 40'!$A$9:$R$46,G62+2,FALSE)</f>
        <v>101874</v>
      </c>
      <c r="I62" s="44" t="s">
        <v>170</v>
      </c>
      <c r="J62" s="44">
        <f t="shared" ca="1" si="2"/>
        <v>43</v>
      </c>
      <c r="K62" s="44" t="s">
        <v>23</v>
      </c>
      <c r="L62" s="43" t="s">
        <v>24</v>
      </c>
      <c r="M62" s="43" t="s">
        <v>38</v>
      </c>
      <c r="N62" s="48">
        <v>40</v>
      </c>
      <c r="O62" s="84" t="s">
        <v>26</v>
      </c>
    </row>
    <row r="63" spans="1:15" s="72" customFormat="1" ht="18" customHeight="1" x14ac:dyDescent="0.3">
      <c r="A63" s="49">
        <f t="shared" si="1"/>
        <v>56</v>
      </c>
      <c r="B63" s="43" t="s">
        <v>19</v>
      </c>
      <c r="C63" s="92">
        <v>998000885</v>
      </c>
      <c r="D63" s="45" t="s">
        <v>171</v>
      </c>
      <c r="E63" s="45" t="s">
        <v>172</v>
      </c>
      <c r="F63" s="46">
        <v>4</v>
      </c>
      <c r="G63" s="46">
        <v>9</v>
      </c>
      <c r="H63" s="47">
        <f>VLOOKUP(CONCATENATE(F63,"a"),'Comp Plan 40'!$A$9:$R$46,G63+2,FALSE)</f>
        <v>87674</v>
      </c>
      <c r="I63" s="44" t="s">
        <v>173</v>
      </c>
      <c r="J63" s="44">
        <f t="shared" ca="1" si="2"/>
        <v>51</v>
      </c>
      <c r="K63" s="44" t="s">
        <v>23</v>
      </c>
      <c r="L63" s="43" t="s">
        <v>24</v>
      </c>
      <c r="M63" s="43" t="s">
        <v>94</v>
      </c>
      <c r="N63" s="48">
        <v>40</v>
      </c>
      <c r="O63" s="84" t="s">
        <v>26</v>
      </c>
    </row>
    <row r="64" spans="1:15" s="72" customFormat="1" ht="18" customHeight="1" x14ac:dyDescent="0.3">
      <c r="A64" s="49">
        <f t="shared" si="1"/>
        <v>57</v>
      </c>
      <c r="B64" s="43" t="s">
        <v>19</v>
      </c>
      <c r="C64" s="92">
        <v>140108672</v>
      </c>
      <c r="D64" s="45" t="s">
        <v>91</v>
      </c>
      <c r="E64" s="45" t="s">
        <v>174</v>
      </c>
      <c r="F64" s="46">
        <v>6</v>
      </c>
      <c r="G64" s="46">
        <v>6</v>
      </c>
      <c r="H64" s="47">
        <f>VLOOKUP(CONCATENATE(F64,"a"),'Comp Plan 40'!$A$9:$R$46,G64+2,FALSE)</f>
        <v>112684</v>
      </c>
      <c r="I64" s="44" t="s">
        <v>175</v>
      </c>
      <c r="J64" s="44">
        <f t="shared" ca="1" si="2"/>
        <v>43</v>
      </c>
      <c r="K64" s="44" t="s">
        <v>23</v>
      </c>
      <c r="L64" s="43" t="s">
        <v>24</v>
      </c>
      <c r="M64" s="43" t="s">
        <v>38</v>
      </c>
      <c r="N64" s="48">
        <v>40</v>
      </c>
      <c r="O64" s="84" t="s">
        <v>26</v>
      </c>
    </row>
    <row r="65" spans="1:15" s="72" customFormat="1" ht="18" customHeight="1" x14ac:dyDescent="0.3">
      <c r="A65" s="49">
        <f t="shared" si="1"/>
        <v>58</v>
      </c>
      <c r="B65" s="43" t="s">
        <v>19</v>
      </c>
      <c r="C65" s="92">
        <v>102642868</v>
      </c>
      <c r="D65" s="45" t="s">
        <v>176</v>
      </c>
      <c r="E65" s="45" t="s">
        <v>177</v>
      </c>
      <c r="F65" s="46">
        <v>8</v>
      </c>
      <c r="G65" s="46">
        <v>13</v>
      </c>
      <c r="H65" s="47">
        <f>VLOOKUP(CONCATENATE(F65,"a"),'Comp Plan 40'!$A$9:$R$46,G65+2,FALSE)</f>
        <v>219733</v>
      </c>
      <c r="I65" s="44" t="s">
        <v>178</v>
      </c>
      <c r="J65" s="44">
        <f t="shared" ca="1" si="2"/>
        <v>57</v>
      </c>
      <c r="K65" s="44" t="s">
        <v>23</v>
      </c>
      <c r="L65" s="43" t="s">
        <v>24</v>
      </c>
      <c r="M65" s="43" t="s">
        <v>53</v>
      </c>
      <c r="N65" s="48">
        <v>40</v>
      </c>
      <c r="O65" s="84" t="s">
        <v>26</v>
      </c>
    </row>
    <row r="66" spans="1:15" s="72" customFormat="1" ht="18" customHeight="1" x14ac:dyDescent="0.3">
      <c r="A66" s="49">
        <f t="shared" si="1"/>
        <v>59</v>
      </c>
      <c r="B66" s="43" t="s">
        <v>19</v>
      </c>
      <c r="C66" s="92">
        <v>418117856</v>
      </c>
      <c r="D66" s="45" t="s">
        <v>179</v>
      </c>
      <c r="E66" s="45" t="s">
        <v>180</v>
      </c>
      <c r="F66" s="46">
        <v>4</v>
      </c>
      <c r="G66" s="46">
        <v>3</v>
      </c>
      <c r="H66" s="47">
        <f>VLOOKUP(CONCATENATE(F66,"a"),'Comp Plan 40'!$A$9:$R$46,G66+2,FALSE)</f>
        <v>68888</v>
      </c>
      <c r="I66" s="50">
        <v>29567</v>
      </c>
      <c r="J66" s="44">
        <f t="shared" ca="1" si="2"/>
        <v>42</v>
      </c>
      <c r="K66" s="44" t="s">
        <v>33</v>
      </c>
      <c r="L66" s="43" t="s">
        <v>24</v>
      </c>
      <c r="M66" s="43" t="s">
        <v>181</v>
      </c>
      <c r="N66" s="48">
        <v>40</v>
      </c>
      <c r="O66" s="84" t="s">
        <v>26</v>
      </c>
    </row>
    <row r="67" spans="1:15" s="72" customFormat="1" ht="18" customHeight="1" x14ac:dyDescent="0.3">
      <c r="A67" s="49">
        <f t="shared" si="1"/>
        <v>60</v>
      </c>
      <c r="B67" s="43" t="s">
        <v>19</v>
      </c>
      <c r="C67" s="92">
        <v>998013405</v>
      </c>
      <c r="D67" s="45" t="s">
        <v>182</v>
      </c>
      <c r="E67" s="45" t="s">
        <v>183</v>
      </c>
      <c r="F67" s="46">
        <v>10</v>
      </c>
      <c r="G67" s="46">
        <v>7</v>
      </c>
      <c r="H67" s="47">
        <f>VLOOKUP(CONCATENATE(F67,"a"),'Comp Plan 40'!$A$9:$R$46,G67+2,FALSE)</f>
        <v>324536</v>
      </c>
      <c r="I67" s="44" t="s">
        <v>184</v>
      </c>
      <c r="J67" s="44">
        <f t="shared" ca="1" si="2"/>
        <v>47</v>
      </c>
      <c r="K67" s="44" t="s">
        <v>33</v>
      </c>
      <c r="L67" s="43" t="s">
        <v>24</v>
      </c>
      <c r="M67" s="43" t="s">
        <v>185</v>
      </c>
      <c r="N67" s="48">
        <v>40</v>
      </c>
      <c r="O67" s="84" t="s">
        <v>26</v>
      </c>
    </row>
    <row r="68" spans="1:15" s="72" customFormat="1" ht="18" customHeight="1" x14ac:dyDescent="0.3">
      <c r="A68" s="49">
        <f t="shared" si="1"/>
        <v>61</v>
      </c>
      <c r="B68" s="43" t="s">
        <v>19</v>
      </c>
      <c r="C68" s="92">
        <v>998015009</v>
      </c>
      <c r="D68" s="45" t="s">
        <v>42</v>
      </c>
      <c r="E68" s="45" t="s">
        <v>186</v>
      </c>
      <c r="F68" s="46">
        <v>3</v>
      </c>
      <c r="G68" s="46">
        <v>6</v>
      </c>
      <c r="H68" s="47">
        <f>VLOOKUP(CONCATENATE(F68,"a"),'Comp Plan 40'!$A$9:$R$46,G68+2,FALSE)</f>
        <v>65582</v>
      </c>
      <c r="I68" s="44" t="s">
        <v>187</v>
      </c>
      <c r="J68" s="44">
        <f t="shared" ca="1" si="2"/>
        <v>43</v>
      </c>
      <c r="K68" s="44" t="s">
        <v>23</v>
      </c>
      <c r="L68" s="43" t="s">
        <v>24</v>
      </c>
      <c r="M68" s="43" t="s">
        <v>188</v>
      </c>
      <c r="N68" s="48">
        <v>40</v>
      </c>
      <c r="O68" s="84" t="s">
        <v>26</v>
      </c>
    </row>
    <row r="69" spans="1:15" s="72" customFormat="1" ht="18" customHeight="1" x14ac:dyDescent="0.3">
      <c r="A69" s="49">
        <f t="shared" si="1"/>
        <v>62</v>
      </c>
      <c r="B69" s="43" t="s">
        <v>19</v>
      </c>
      <c r="C69" s="92">
        <v>998001967</v>
      </c>
      <c r="D69" s="45" t="s">
        <v>189</v>
      </c>
      <c r="E69" s="45" t="s">
        <v>190</v>
      </c>
      <c r="F69" s="46">
        <v>11</v>
      </c>
      <c r="G69" s="46">
        <v>9</v>
      </c>
      <c r="H69" s="47">
        <f>VLOOKUP(CONCATENATE(F69,"a"),'Comp Plan 40'!$A$9:$R$46,G69+2,FALSE)</f>
        <v>409379</v>
      </c>
      <c r="I69" s="44" t="s">
        <v>191</v>
      </c>
      <c r="J69" s="44">
        <f t="shared" ca="1" si="2"/>
        <v>42</v>
      </c>
      <c r="K69" s="44" t="s">
        <v>23</v>
      </c>
      <c r="L69" s="43" t="s">
        <v>24</v>
      </c>
      <c r="M69" s="43" t="s">
        <v>192</v>
      </c>
      <c r="N69" s="48">
        <v>40</v>
      </c>
      <c r="O69" s="84" t="s">
        <v>26</v>
      </c>
    </row>
    <row r="70" spans="1:15" s="72" customFormat="1" ht="18" customHeight="1" x14ac:dyDescent="0.3">
      <c r="A70" s="49">
        <f t="shared" si="1"/>
        <v>63</v>
      </c>
      <c r="B70" s="43" t="s">
        <v>19</v>
      </c>
      <c r="C70" s="92">
        <v>153133152</v>
      </c>
      <c r="D70" s="45" t="s">
        <v>113</v>
      </c>
      <c r="E70" s="45" t="s">
        <v>193</v>
      </c>
      <c r="F70" s="46">
        <v>8</v>
      </c>
      <c r="G70" s="46">
        <v>10</v>
      </c>
      <c r="H70" s="47">
        <f>VLOOKUP(CONCATENATE(F70,"a"),'Comp Plan 40'!$A$9:$R$46,G70+2,FALSE)</f>
        <v>199132</v>
      </c>
      <c r="I70" s="44" t="s">
        <v>194</v>
      </c>
      <c r="J70" s="44">
        <f t="shared" ca="1" si="2"/>
        <v>50</v>
      </c>
      <c r="K70" s="44" t="s">
        <v>33</v>
      </c>
      <c r="L70" s="43" t="s">
        <v>24</v>
      </c>
      <c r="M70" s="43" t="s">
        <v>50</v>
      </c>
      <c r="N70" s="48">
        <v>40</v>
      </c>
      <c r="O70" s="84" t="s">
        <v>26</v>
      </c>
    </row>
    <row r="71" spans="1:15" s="72" customFormat="1" ht="18" customHeight="1" x14ac:dyDescent="0.3">
      <c r="A71" s="49">
        <f t="shared" si="1"/>
        <v>64</v>
      </c>
      <c r="B71" s="43" t="s">
        <v>19</v>
      </c>
      <c r="C71" s="92">
        <v>998016900</v>
      </c>
      <c r="D71" s="45" t="s">
        <v>195</v>
      </c>
      <c r="E71" s="45" t="s">
        <v>196</v>
      </c>
      <c r="F71" s="46">
        <v>6</v>
      </c>
      <c r="G71" s="46">
        <v>2</v>
      </c>
      <c r="H71" s="47">
        <f>VLOOKUP(CONCATENATE(F71,"a"),'Comp Plan 40'!$A$9:$R$46,G71+2,FALSE)</f>
        <v>94656</v>
      </c>
      <c r="I71" s="50">
        <v>28856</v>
      </c>
      <c r="J71" s="44">
        <f t="shared" ca="1" si="2"/>
        <v>44</v>
      </c>
      <c r="K71" s="44" t="s">
        <v>23</v>
      </c>
      <c r="L71" s="43" t="s">
        <v>24</v>
      </c>
      <c r="M71" s="43" t="s">
        <v>197</v>
      </c>
      <c r="N71" s="48">
        <v>40</v>
      </c>
      <c r="O71" s="84" t="s">
        <v>26</v>
      </c>
    </row>
    <row r="72" spans="1:15" s="72" customFormat="1" ht="18" customHeight="1" x14ac:dyDescent="0.3">
      <c r="A72" s="49">
        <f t="shared" si="1"/>
        <v>65</v>
      </c>
      <c r="B72" s="43" t="s">
        <v>19</v>
      </c>
      <c r="C72" s="92">
        <v>128514728</v>
      </c>
      <c r="D72" s="45" t="s">
        <v>20</v>
      </c>
      <c r="E72" s="45" t="s">
        <v>198</v>
      </c>
      <c r="F72" s="46">
        <v>8</v>
      </c>
      <c r="G72" s="46">
        <v>2</v>
      </c>
      <c r="H72" s="47">
        <f>VLOOKUP(CONCATENATE(F72,"a"),'Comp Plan 40'!$A$9:$R$46,G72+2,FALSE)</f>
        <v>144196</v>
      </c>
      <c r="I72" s="44" t="s">
        <v>199</v>
      </c>
      <c r="J72" s="44">
        <f t="shared" ref="J72:J95" ca="1" si="3">INT(YEARFRAC(I72,TODAY()))</f>
        <v>45</v>
      </c>
      <c r="K72" s="44" t="s">
        <v>23</v>
      </c>
      <c r="L72" s="43" t="s">
        <v>24</v>
      </c>
      <c r="M72" s="43" t="s">
        <v>200</v>
      </c>
      <c r="N72" s="48">
        <v>40</v>
      </c>
      <c r="O72" s="84" t="s">
        <v>26</v>
      </c>
    </row>
    <row r="73" spans="1:15" s="72" customFormat="1" ht="18" customHeight="1" x14ac:dyDescent="0.3">
      <c r="A73" s="49">
        <f t="shared" ref="A73:A136" si="4">A72+1</f>
        <v>66</v>
      </c>
      <c r="B73" s="43" t="s">
        <v>19</v>
      </c>
      <c r="C73" s="92">
        <v>998005597</v>
      </c>
      <c r="D73" s="45" t="s">
        <v>66</v>
      </c>
      <c r="E73" s="45" t="s">
        <v>201</v>
      </c>
      <c r="F73" s="46">
        <v>9</v>
      </c>
      <c r="G73" s="46">
        <v>6</v>
      </c>
      <c r="H73" s="47">
        <f>VLOOKUP(CONCATENATE(F73,"a"),'Comp Plan 40'!$A$9:$R$46,G73+2,FALSE)</f>
        <v>244516</v>
      </c>
      <c r="I73" s="44" t="s">
        <v>202</v>
      </c>
      <c r="J73" s="44">
        <f t="shared" ca="1" si="3"/>
        <v>43</v>
      </c>
      <c r="K73" s="44" t="s">
        <v>33</v>
      </c>
      <c r="L73" s="43" t="s">
        <v>24</v>
      </c>
      <c r="M73" s="43" t="s">
        <v>94</v>
      </c>
      <c r="N73" s="48">
        <v>40</v>
      </c>
      <c r="O73" s="84" t="s">
        <v>26</v>
      </c>
    </row>
    <row r="74" spans="1:15" s="72" customFormat="1" ht="18" customHeight="1" x14ac:dyDescent="0.3">
      <c r="A74" s="49">
        <f t="shared" si="4"/>
        <v>67</v>
      </c>
      <c r="B74" s="43" t="s">
        <v>19</v>
      </c>
      <c r="C74" s="92">
        <v>998020082</v>
      </c>
      <c r="D74" s="45" t="s">
        <v>95</v>
      </c>
      <c r="E74" s="45" t="s">
        <v>203</v>
      </c>
      <c r="F74" s="46">
        <v>7</v>
      </c>
      <c r="G74" s="46">
        <v>4</v>
      </c>
      <c r="H74" s="47">
        <f>VLOOKUP(CONCATENATE(F74,"a"),'Comp Plan 40'!$A$9:$R$46,G74+2,FALSE)</f>
        <v>132353</v>
      </c>
      <c r="I74" s="50">
        <v>31656</v>
      </c>
      <c r="J74" s="44">
        <f t="shared" ca="1" si="3"/>
        <v>36</v>
      </c>
      <c r="K74" s="44" t="s">
        <v>23</v>
      </c>
      <c r="L74" s="43" t="s">
        <v>24</v>
      </c>
      <c r="M74" s="43" t="s">
        <v>50</v>
      </c>
      <c r="N74" s="48">
        <v>40</v>
      </c>
      <c r="O74" s="84" t="s">
        <v>26</v>
      </c>
    </row>
    <row r="75" spans="1:15" s="72" customFormat="1" ht="18" customHeight="1" x14ac:dyDescent="0.3">
      <c r="A75" s="49">
        <f t="shared" si="4"/>
        <v>68</v>
      </c>
      <c r="B75" s="43" t="s">
        <v>19</v>
      </c>
      <c r="C75" s="92">
        <v>166143573</v>
      </c>
      <c r="D75" s="45" t="s">
        <v>63</v>
      </c>
      <c r="E75" s="45" t="s">
        <v>204</v>
      </c>
      <c r="F75" s="46">
        <v>9</v>
      </c>
      <c r="G75" s="46">
        <v>14</v>
      </c>
      <c r="H75" s="47">
        <f>VLOOKUP(CONCATENATE(F75,"a"),'Comp Plan 40'!$A$9:$R$46,G75+2,FALSE)</f>
        <v>322772</v>
      </c>
      <c r="I75" s="44" t="s">
        <v>205</v>
      </c>
      <c r="J75" s="44">
        <f t="shared" ca="1" si="3"/>
        <v>54</v>
      </c>
      <c r="K75" s="44" t="s">
        <v>33</v>
      </c>
      <c r="L75" s="43" t="s">
        <v>24</v>
      </c>
      <c r="M75" s="43" t="s">
        <v>124</v>
      </c>
      <c r="N75" s="48">
        <v>40</v>
      </c>
      <c r="O75" s="84" t="s">
        <v>26</v>
      </c>
    </row>
    <row r="76" spans="1:15" s="72" customFormat="1" ht="18" customHeight="1" x14ac:dyDescent="0.3">
      <c r="A76" s="49">
        <f t="shared" si="4"/>
        <v>69</v>
      </c>
      <c r="B76" s="43" t="s">
        <v>19</v>
      </c>
      <c r="C76" s="92">
        <v>998006659</v>
      </c>
      <c r="D76" s="45" t="s">
        <v>131</v>
      </c>
      <c r="E76" s="45" t="s">
        <v>206</v>
      </c>
      <c r="F76" s="46">
        <v>8</v>
      </c>
      <c r="G76" s="46">
        <v>5</v>
      </c>
      <c r="H76" s="47">
        <f>VLOOKUP(CONCATENATE(F76,"a"),'Comp Plan 40'!$A$9:$R$46,G76+2,FALSE)</f>
        <v>164797</v>
      </c>
      <c r="I76" s="44" t="s">
        <v>207</v>
      </c>
      <c r="J76" s="44">
        <f t="shared" ca="1" si="3"/>
        <v>36</v>
      </c>
      <c r="K76" s="44" t="s">
        <v>23</v>
      </c>
      <c r="L76" s="43" t="s">
        <v>24</v>
      </c>
      <c r="M76" s="43" t="s">
        <v>38</v>
      </c>
      <c r="N76" s="48">
        <v>40</v>
      </c>
      <c r="O76" s="84" t="s">
        <v>26</v>
      </c>
    </row>
    <row r="77" spans="1:15" s="72" customFormat="1" ht="18" customHeight="1" x14ac:dyDescent="0.3">
      <c r="A77" s="49">
        <f t="shared" si="4"/>
        <v>70</v>
      </c>
      <c r="B77" s="43" t="s">
        <v>19</v>
      </c>
      <c r="C77" s="92">
        <v>188795321</v>
      </c>
      <c r="D77" s="45" t="s">
        <v>208</v>
      </c>
      <c r="E77" s="45" t="s">
        <v>209</v>
      </c>
      <c r="F77" s="46">
        <v>5</v>
      </c>
      <c r="G77" s="46">
        <v>10</v>
      </c>
      <c r="H77" s="47">
        <f>VLOOKUP(CONCATENATE(F77,"a"),'Comp Plan 40'!$A$9:$R$46,G77+2,FALSE)</f>
        <v>105513</v>
      </c>
      <c r="I77" s="44" t="s">
        <v>210</v>
      </c>
      <c r="J77" s="44">
        <f t="shared" ca="1" si="3"/>
        <v>47</v>
      </c>
      <c r="K77" s="44" t="s">
        <v>33</v>
      </c>
      <c r="L77" s="43" t="s">
        <v>24</v>
      </c>
      <c r="M77" s="43" t="s">
        <v>38</v>
      </c>
      <c r="N77" s="48">
        <v>40</v>
      </c>
      <c r="O77" s="84" t="s">
        <v>26</v>
      </c>
    </row>
    <row r="78" spans="1:15" s="72" customFormat="1" ht="18" customHeight="1" x14ac:dyDescent="0.3">
      <c r="A78" s="49">
        <f t="shared" si="4"/>
        <v>71</v>
      </c>
      <c r="B78" s="43" t="s">
        <v>19</v>
      </c>
      <c r="C78" s="92">
        <v>141481571</v>
      </c>
      <c r="D78" s="45" t="s">
        <v>113</v>
      </c>
      <c r="E78" s="45" t="s">
        <v>211</v>
      </c>
      <c r="F78" s="46">
        <v>9</v>
      </c>
      <c r="G78" s="46">
        <v>3</v>
      </c>
      <c r="H78" s="47">
        <f>VLOOKUP(CONCATENATE(F78,"a"),'Comp Plan 40'!$A$9:$R$46,G78+2,FALSE)</f>
        <v>215170</v>
      </c>
      <c r="I78" s="44" t="s">
        <v>212</v>
      </c>
      <c r="J78" s="44">
        <f t="shared" ca="1" si="3"/>
        <v>52</v>
      </c>
      <c r="K78" s="44" t="s">
        <v>33</v>
      </c>
      <c r="L78" s="43" t="s">
        <v>24</v>
      </c>
      <c r="M78" s="43" t="s">
        <v>34</v>
      </c>
      <c r="N78" s="48">
        <v>40</v>
      </c>
      <c r="O78" s="84" t="s">
        <v>26</v>
      </c>
    </row>
    <row r="79" spans="1:15" s="72" customFormat="1" ht="18" customHeight="1" x14ac:dyDescent="0.3">
      <c r="A79" s="49">
        <f t="shared" si="4"/>
        <v>72</v>
      </c>
      <c r="B79" s="43" t="s">
        <v>19</v>
      </c>
      <c r="C79" s="92">
        <v>998003622</v>
      </c>
      <c r="D79" s="45" t="s">
        <v>213</v>
      </c>
      <c r="E79" s="45" t="s">
        <v>214</v>
      </c>
      <c r="F79" s="46">
        <v>4</v>
      </c>
      <c r="G79" s="46">
        <v>8</v>
      </c>
      <c r="H79" s="47">
        <f>VLOOKUP(CONCATENATE(F79,"a"),'Comp Plan 40'!$A$9:$R$46,G79+2,FALSE)</f>
        <v>84543</v>
      </c>
      <c r="I79" s="44" t="s">
        <v>215</v>
      </c>
      <c r="J79" s="44">
        <f t="shared" ca="1" si="3"/>
        <v>38</v>
      </c>
      <c r="K79" s="44" t="s">
        <v>23</v>
      </c>
      <c r="L79" s="43" t="s">
        <v>24</v>
      </c>
      <c r="M79" s="43" t="s">
        <v>200</v>
      </c>
      <c r="N79" s="48">
        <v>40</v>
      </c>
      <c r="O79" s="84" t="s">
        <v>26</v>
      </c>
    </row>
    <row r="80" spans="1:15" s="72" customFormat="1" ht="18" customHeight="1" x14ac:dyDescent="0.3">
      <c r="A80" s="49">
        <f t="shared" si="4"/>
        <v>73</v>
      </c>
      <c r="B80" s="43" t="s">
        <v>19</v>
      </c>
      <c r="C80" s="92">
        <v>998018711</v>
      </c>
      <c r="D80" s="45" t="s">
        <v>81</v>
      </c>
      <c r="E80" s="45" t="s">
        <v>216</v>
      </c>
      <c r="F80" s="46">
        <v>10</v>
      </c>
      <c r="G80" s="46">
        <v>5</v>
      </c>
      <c r="H80" s="47">
        <f>VLOOKUP(CONCATENATE(F80,"a"),'Comp Plan 40'!$A$9:$R$46,G80+2,FALSE)</f>
        <v>299572</v>
      </c>
      <c r="I80" s="50">
        <v>25468</v>
      </c>
      <c r="J80" s="44">
        <f t="shared" ca="1" si="3"/>
        <v>53</v>
      </c>
      <c r="K80" s="44" t="s">
        <v>23</v>
      </c>
      <c r="L80" s="43" t="s">
        <v>24</v>
      </c>
      <c r="M80" s="43" t="s">
        <v>59</v>
      </c>
      <c r="N80" s="48">
        <v>40</v>
      </c>
      <c r="O80" s="84" t="s">
        <v>26</v>
      </c>
    </row>
    <row r="81" spans="1:15" s="72" customFormat="1" ht="18" customHeight="1" x14ac:dyDescent="0.3">
      <c r="A81" s="49">
        <f t="shared" si="4"/>
        <v>74</v>
      </c>
      <c r="B81" s="43" t="s">
        <v>19</v>
      </c>
      <c r="C81" s="92">
        <v>104047875</v>
      </c>
      <c r="D81" s="45" t="s">
        <v>81</v>
      </c>
      <c r="E81" s="45" t="s">
        <v>217</v>
      </c>
      <c r="F81" s="46">
        <v>10</v>
      </c>
      <c r="G81" s="46">
        <v>14</v>
      </c>
      <c r="H81" s="47">
        <f>VLOOKUP(CONCATENATE(F81,"a"),'Comp Plan 40'!$A$9:$R$46,G81+2,FALSE)</f>
        <v>411910</v>
      </c>
      <c r="I81" s="44" t="s">
        <v>218</v>
      </c>
      <c r="J81" s="44">
        <f t="shared" ca="1" si="3"/>
        <v>47</v>
      </c>
      <c r="K81" s="44" t="s">
        <v>23</v>
      </c>
      <c r="L81" s="43" t="s">
        <v>219</v>
      </c>
      <c r="M81" s="43" t="s">
        <v>59</v>
      </c>
      <c r="N81" s="48">
        <v>40</v>
      </c>
      <c r="O81" s="84" t="s">
        <v>26</v>
      </c>
    </row>
    <row r="82" spans="1:15" s="72" customFormat="1" ht="18" customHeight="1" x14ac:dyDescent="0.3">
      <c r="A82" s="49">
        <f t="shared" si="4"/>
        <v>75</v>
      </c>
      <c r="B82" s="43" t="s">
        <v>19</v>
      </c>
      <c r="C82" s="92">
        <v>104091463</v>
      </c>
      <c r="D82" s="45" t="s">
        <v>27</v>
      </c>
      <c r="E82" s="45" t="s">
        <v>220</v>
      </c>
      <c r="F82" s="46">
        <v>8</v>
      </c>
      <c r="G82" s="46">
        <v>10</v>
      </c>
      <c r="H82" s="47">
        <f>VLOOKUP(CONCATENATE(F82,"a"),'Comp Plan 40'!$A$9:$R$46,G82+2,FALSE)</f>
        <v>199132</v>
      </c>
      <c r="I82" s="44" t="s">
        <v>221</v>
      </c>
      <c r="J82" s="44">
        <f t="shared" ca="1" si="3"/>
        <v>57</v>
      </c>
      <c r="K82" s="44" t="s">
        <v>33</v>
      </c>
      <c r="L82" s="43" t="s">
        <v>24</v>
      </c>
      <c r="M82" s="43" t="s">
        <v>78</v>
      </c>
      <c r="N82" s="48">
        <v>40</v>
      </c>
      <c r="O82" s="84" t="s">
        <v>26</v>
      </c>
    </row>
    <row r="83" spans="1:15" s="72" customFormat="1" ht="18" customHeight="1" x14ac:dyDescent="0.3">
      <c r="A83" s="49">
        <f t="shared" si="4"/>
        <v>76</v>
      </c>
      <c r="B83" s="43" t="s">
        <v>19</v>
      </c>
      <c r="C83" s="92">
        <v>104092263</v>
      </c>
      <c r="D83" s="45" t="s">
        <v>222</v>
      </c>
      <c r="E83" s="45" t="s">
        <v>223</v>
      </c>
      <c r="F83" s="46">
        <v>9</v>
      </c>
      <c r="G83" s="46">
        <v>13</v>
      </c>
      <c r="H83" s="47">
        <f>VLOOKUP(CONCATENATE(F83,"a"),'Comp Plan 40'!$A$9:$R$46,G83+2,FALSE)</f>
        <v>312990</v>
      </c>
      <c r="I83" s="44" t="s">
        <v>224</v>
      </c>
      <c r="J83" s="44">
        <f t="shared" ca="1" si="3"/>
        <v>43</v>
      </c>
      <c r="K83" s="44" t="s">
        <v>33</v>
      </c>
      <c r="L83" s="43" t="s">
        <v>24</v>
      </c>
      <c r="M83" s="43" t="s">
        <v>47</v>
      </c>
      <c r="N83" s="48">
        <v>40</v>
      </c>
      <c r="O83" s="84" t="s">
        <v>26</v>
      </c>
    </row>
    <row r="84" spans="1:15" s="72" customFormat="1" ht="18" customHeight="1" x14ac:dyDescent="0.3">
      <c r="A84" s="49">
        <f t="shared" si="4"/>
        <v>77</v>
      </c>
      <c r="B84" s="43" t="s">
        <v>19</v>
      </c>
      <c r="C84" s="92">
        <v>104092976</v>
      </c>
      <c r="D84" s="45" t="s">
        <v>225</v>
      </c>
      <c r="E84" s="45" t="s">
        <v>226</v>
      </c>
      <c r="F84" s="46">
        <v>10</v>
      </c>
      <c r="G84" s="46">
        <v>14</v>
      </c>
      <c r="H84" s="47">
        <f>VLOOKUP(CONCATENATE(F84,"a"),'Comp Plan 40'!$A$9:$R$46,G84+2,FALSE)</f>
        <v>411910</v>
      </c>
      <c r="I84" s="44" t="s">
        <v>227</v>
      </c>
      <c r="J84" s="44">
        <f t="shared" ca="1" si="3"/>
        <v>39</v>
      </c>
      <c r="K84" s="44" t="s">
        <v>33</v>
      </c>
      <c r="L84" s="43" t="s">
        <v>24</v>
      </c>
      <c r="M84" s="43" t="s">
        <v>197</v>
      </c>
      <c r="N84" s="48">
        <v>40</v>
      </c>
      <c r="O84" s="84" t="s">
        <v>26</v>
      </c>
    </row>
    <row r="85" spans="1:15" s="72" customFormat="1" ht="18" customHeight="1" x14ac:dyDescent="0.3">
      <c r="A85" s="49">
        <f t="shared" si="4"/>
        <v>78</v>
      </c>
      <c r="B85" s="43" t="s">
        <v>19</v>
      </c>
      <c r="C85" s="92">
        <v>104097073</v>
      </c>
      <c r="D85" s="45" t="s">
        <v>228</v>
      </c>
      <c r="E85" s="45" t="s">
        <v>229</v>
      </c>
      <c r="F85" s="46">
        <v>10</v>
      </c>
      <c r="G85" s="46">
        <v>7</v>
      </c>
      <c r="H85" s="47">
        <f>VLOOKUP(CONCATENATE(F85,"a"),'Comp Plan 40'!$A$9:$R$46,G85+2,FALSE)</f>
        <v>324536</v>
      </c>
      <c r="I85" s="44" t="s">
        <v>230</v>
      </c>
      <c r="J85" s="44">
        <f t="shared" ca="1" si="3"/>
        <v>43</v>
      </c>
      <c r="K85" s="44" t="s">
        <v>23</v>
      </c>
      <c r="L85" s="43" t="s">
        <v>24</v>
      </c>
      <c r="M85" s="43" t="s">
        <v>38</v>
      </c>
      <c r="N85" s="48">
        <v>40</v>
      </c>
      <c r="O85" s="84" t="s">
        <v>26</v>
      </c>
    </row>
    <row r="86" spans="1:15" s="72" customFormat="1" ht="18" customHeight="1" x14ac:dyDescent="0.3">
      <c r="A86" s="49">
        <f t="shared" si="4"/>
        <v>79</v>
      </c>
      <c r="B86" s="43" t="s">
        <v>19</v>
      </c>
      <c r="C86" s="92">
        <v>998010894</v>
      </c>
      <c r="D86" s="45" t="s">
        <v>231</v>
      </c>
      <c r="E86" s="45" t="s">
        <v>232</v>
      </c>
      <c r="F86" s="46">
        <v>9</v>
      </c>
      <c r="G86" s="46">
        <v>1</v>
      </c>
      <c r="H86" s="47">
        <f>VLOOKUP(CONCATENATE(F86,"a"),'Comp Plan 40'!$A$9:$R$46,G86+2,FALSE)</f>
        <v>195606</v>
      </c>
      <c r="I86" s="44" t="s">
        <v>233</v>
      </c>
      <c r="J86" s="44">
        <f t="shared" ca="1" si="3"/>
        <v>45</v>
      </c>
      <c r="K86" s="44" t="s">
        <v>33</v>
      </c>
      <c r="L86" s="43" t="s">
        <v>80</v>
      </c>
      <c r="M86" s="43" t="s">
        <v>78</v>
      </c>
      <c r="N86" s="48">
        <v>40</v>
      </c>
      <c r="O86" s="84" t="s">
        <v>26</v>
      </c>
    </row>
    <row r="87" spans="1:15" s="72" customFormat="1" ht="18" customHeight="1" x14ac:dyDescent="0.3">
      <c r="A87" s="49">
        <f t="shared" si="4"/>
        <v>80</v>
      </c>
      <c r="B87" s="43" t="s">
        <v>19</v>
      </c>
      <c r="C87" s="92">
        <v>4128014</v>
      </c>
      <c r="D87" s="45" t="s">
        <v>234</v>
      </c>
      <c r="E87" s="45" t="s">
        <v>235</v>
      </c>
      <c r="F87" s="46">
        <v>6</v>
      </c>
      <c r="G87" s="46">
        <v>10</v>
      </c>
      <c r="H87" s="47">
        <f>VLOOKUP(CONCATENATE(F87,"a"),'Comp Plan 40'!$A$9:$R$46,G87+2,FALSE)</f>
        <v>130712</v>
      </c>
      <c r="I87" s="44" t="s">
        <v>236</v>
      </c>
      <c r="J87" s="44">
        <f t="shared" ca="1" si="3"/>
        <v>60</v>
      </c>
      <c r="K87" s="44" t="s">
        <v>23</v>
      </c>
      <c r="L87" s="43" t="s">
        <v>24</v>
      </c>
      <c r="M87" s="43" t="s">
        <v>38</v>
      </c>
      <c r="N87" s="48">
        <v>40</v>
      </c>
      <c r="O87" s="84" t="s">
        <v>26</v>
      </c>
    </row>
    <row r="88" spans="1:15" s="72" customFormat="1" ht="18" customHeight="1" x14ac:dyDescent="0.3">
      <c r="A88" s="49">
        <f t="shared" si="4"/>
        <v>81</v>
      </c>
      <c r="B88" s="43" t="s">
        <v>19</v>
      </c>
      <c r="C88" s="92">
        <v>998016239</v>
      </c>
      <c r="D88" s="45" t="s">
        <v>237</v>
      </c>
      <c r="E88" s="45" t="s">
        <v>238</v>
      </c>
      <c r="F88" s="46">
        <v>7</v>
      </c>
      <c r="G88" s="46">
        <v>1</v>
      </c>
      <c r="H88" s="47">
        <f>VLOOKUP(CONCATENATE(F88,"a"),'Comp Plan 40'!$A$9:$R$46,G88+2,FALSE)</f>
        <v>115088</v>
      </c>
      <c r="I88" s="44" t="s">
        <v>239</v>
      </c>
      <c r="J88" s="44">
        <f t="shared" ca="1" si="3"/>
        <v>40</v>
      </c>
      <c r="K88" s="44" t="s">
        <v>23</v>
      </c>
      <c r="L88" s="43" t="s">
        <v>24</v>
      </c>
      <c r="M88" s="43" t="s">
        <v>78</v>
      </c>
      <c r="N88" s="48">
        <v>40</v>
      </c>
      <c r="O88" s="84" t="s">
        <v>26</v>
      </c>
    </row>
    <row r="89" spans="1:15" s="72" customFormat="1" ht="18" customHeight="1" x14ac:dyDescent="0.3">
      <c r="A89" s="49">
        <f t="shared" si="4"/>
        <v>82</v>
      </c>
      <c r="B89" s="43" t="s">
        <v>19</v>
      </c>
      <c r="C89" s="92">
        <v>998018997</v>
      </c>
      <c r="D89" s="45" t="s">
        <v>240</v>
      </c>
      <c r="E89" s="45" t="s">
        <v>241</v>
      </c>
      <c r="F89" s="46">
        <v>9</v>
      </c>
      <c r="G89" s="46">
        <v>5</v>
      </c>
      <c r="H89" s="47">
        <f>VLOOKUP(CONCATENATE(F89,"a"),'Comp Plan 40'!$A$9:$R$46,G89+2,FALSE)</f>
        <v>234734</v>
      </c>
      <c r="I89" s="50">
        <v>31907</v>
      </c>
      <c r="J89" s="44">
        <f t="shared" ca="1" si="3"/>
        <v>35</v>
      </c>
      <c r="K89" s="44" t="s">
        <v>23</v>
      </c>
      <c r="L89" s="43" t="s">
        <v>80</v>
      </c>
      <c r="M89" s="43" t="s">
        <v>50</v>
      </c>
      <c r="N89" s="48">
        <v>40</v>
      </c>
      <c r="O89" s="84" t="s">
        <v>26</v>
      </c>
    </row>
    <row r="90" spans="1:15" s="72" customFormat="1" ht="18" customHeight="1" x14ac:dyDescent="0.3">
      <c r="A90" s="49">
        <f t="shared" si="4"/>
        <v>83</v>
      </c>
      <c r="B90" s="51" t="s">
        <v>19</v>
      </c>
      <c r="C90" s="92">
        <v>998021789</v>
      </c>
      <c r="D90" s="45" t="s">
        <v>42</v>
      </c>
      <c r="E90" s="45" t="s">
        <v>242</v>
      </c>
      <c r="F90" s="46">
        <v>3</v>
      </c>
      <c r="G90" s="46">
        <v>4</v>
      </c>
      <c r="H90" s="47">
        <f>VLOOKUP(CONCATENATE(F90,"a"),'Comp Plan 40'!$A$9:$R$46,G90+2,FALSE)</f>
        <v>60336</v>
      </c>
      <c r="I90" s="50">
        <v>28259</v>
      </c>
      <c r="J90" s="44">
        <f t="shared" ca="1" si="3"/>
        <v>45</v>
      </c>
      <c r="K90" s="44" t="s">
        <v>23</v>
      </c>
      <c r="L90" s="43" t="s">
        <v>24</v>
      </c>
      <c r="M90" s="43" t="s">
        <v>25</v>
      </c>
      <c r="N90" s="48">
        <v>40</v>
      </c>
      <c r="O90" s="84" t="s">
        <v>26</v>
      </c>
    </row>
    <row r="91" spans="1:15" s="72" customFormat="1" ht="18" customHeight="1" x14ac:dyDescent="0.3">
      <c r="A91" s="49">
        <f t="shared" si="4"/>
        <v>84</v>
      </c>
      <c r="B91" s="43" t="s">
        <v>19</v>
      </c>
      <c r="C91" s="92">
        <v>998000761</v>
      </c>
      <c r="D91" s="45" t="s">
        <v>168</v>
      </c>
      <c r="E91" s="45" t="s">
        <v>243</v>
      </c>
      <c r="F91" s="46">
        <v>5</v>
      </c>
      <c r="G91" s="46">
        <v>9</v>
      </c>
      <c r="H91" s="47">
        <f>VLOOKUP(CONCATENATE(F91,"a"),'Comp Plan 40'!$A$9:$R$46,G91+2,FALSE)</f>
        <v>101874</v>
      </c>
      <c r="I91" s="44" t="s">
        <v>244</v>
      </c>
      <c r="J91" s="44">
        <f t="shared" ca="1" si="3"/>
        <v>37</v>
      </c>
      <c r="K91" s="44" t="s">
        <v>23</v>
      </c>
      <c r="L91" s="43" t="s">
        <v>24</v>
      </c>
      <c r="M91" s="43" t="s">
        <v>25</v>
      </c>
      <c r="N91" s="48">
        <v>40</v>
      </c>
      <c r="O91" s="84" t="s">
        <v>26</v>
      </c>
    </row>
    <row r="92" spans="1:15" s="72" customFormat="1" ht="18" customHeight="1" x14ac:dyDescent="0.3">
      <c r="A92" s="49">
        <f t="shared" si="4"/>
        <v>85</v>
      </c>
      <c r="B92" s="51" t="s">
        <v>19</v>
      </c>
      <c r="C92" s="92">
        <v>998020963</v>
      </c>
      <c r="D92" s="45" t="s">
        <v>42</v>
      </c>
      <c r="E92" s="45" t="s">
        <v>245</v>
      </c>
      <c r="F92" s="46">
        <v>4</v>
      </c>
      <c r="G92" s="46">
        <v>4</v>
      </c>
      <c r="H92" s="47">
        <f>VLOOKUP(CONCATENATE(F92,"a"),'Comp Plan 40'!$A$9:$R$46,G92+2,FALSE)</f>
        <v>72019</v>
      </c>
      <c r="I92" s="50">
        <v>32267</v>
      </c>
      <c r="J92" s="44">
        <f t="shared" ca="1" si="3"/>
        <v>34</v>
      </c>
      <c r="K92" s="44" t="s">
        <v>23</v>
      </c>
      <c r="L92" s="43" t="s">
        <v>80</v>
      </c>
      <c r="M92" s="43" t="s">
        <v>25</v>
      </c>
      <c r="N92" s="48">
        <v>48</v>
      </c>
      <c r="O92" s="84" t="s">
        <v>26</v>
      </c>
    </row>
    <row r="93" spans="1:15" s="72" customFormat="1" ht="18" customHeight="1" x14ac:dyDescent="0.3">
      <c r="A93" s="49">
        <f t="shared" si="4"/>
        <v>86</v>
      </c>
      <c r="B93" s="43" t="s">
        <v>19</v>
      </c>
      <c r="C93" s="92">
        <v>998012973</v>
      </c>
      <c r="D93" s="45" t="s">
        <v>246</v>
      </c>
      <c r="E93" s="45" t="s">
        <v>247</v>
      </c>
      <c r="F93" s="46">
        <v>11</v>
      </c>
      <c r="G93" s="46">
        <v>7</v>
      </c>
      <c r="H93" s="47">
        <f>VLOOKUP(CONCATENATE(F93,"a"),'Comp Plan 40'!$A$9:$R$46,G93+2,FALSE)</f>
        <v>380139</v>
      </c>
      <c r="I93" s="44" t="s">
        <v>248</v>
      </c>
      <c r="J93" s="44">
        <f t="shared" ca="1" si="3"/>
        <v>52</v>
      </c>
      <c r="K93" s="44" t="s">
        <v>23</v>
      </c>
      <c r="L93" s="43" t="s">
        <v>24</v>
      </c>
      <c r="M93" s="43" t="s">
        <v>59</v>
      </c>
      <c r="N93" s="48">
        <v>40</v>
      </c>
      <c r="O93" s="84" t="s">
        <v>26</v>
      </c>
    </row>
    <row r="94" spans="1:15" s="72" customFormat="1" ht="18" customHeight="1" x14ac:dyDescent="0.3">
      <c r="A94" s="49">
        <f t="shared" si="4"/>
        <v>87</v>
      </c>
      <c r="B94" s="43" t="s">
        <v>19</v>
      </c>
      <c r="C94" s="92">
        <v>104679408</v>
      </c>
      <c r="D94" s="45" t="s">
        <v>91</v>
      </c>
      <c r="E94" s="45" t="s">
        <v>249</v>
      </c>
      <c r="F94" s="46">
        <v>6</v>
      </c>
      <c r="G94" s="46">
        <v>10</v>
      </c>
      <c r="H94" s="47">
        <f>VLOOKUP(CONCATENATE(F94,"a"),'Comp Plan 40'!$A$9:$R$46,G94+2,FALSE)</f>
        <v>130712</v>
      </c>
      <c r="I94" s="44" t="s">
        <v>250</v>
      </c>
      <c r="J94" s="44">
        <f t="shared" ca="1" si="3"/>
        <v>49</v>
      </c>
      <c r="K94" s="44" t="s">
        <v>23</v>
      </c>
      <c r="L94" s="43" t="s">
        <v>24</v>
      </c>
      <c r="M94" s="43" t="s">
        <v>38</v>
      </c>
      <c r="N94" s="48">
        <v>40</v>
      </c>
      <c r="O94" s="84" t="s">
        <v>26</v>
      </c>
    </row>
    <row r="95" spans="1:15" s="72" customFormat="1" ht="18" customHeight="1" x14ac:dyDescent="0.3">
      <c r="A95" s="49">
        <f t="shared" si="4"/>
        <v>88</v>
      </c>
      <c r="B95" s="43" t="s">
        <v>19</v>
      </c>
      <c r="C95" s="92">
        <v>998014410</v>
      </c>
      <c r="D95" s="45" t="s">
        <v>251</v>
      </c>
      <c r="E95" s="45" t="s">
        <v>252</v>
      </c>
      <c r="F95" s="46">
        <v>6</v>
      </c>
      <c r="G95" s="46">
        <v>4</v>
      </c>
      <c r="H95" s="47">
        <f>VLOOKUP(CONCATENATE(F95,"a"),'Comp Plan 40'!$A$9:$R$46,G95+2,FALSE)</f>
        <v>103670</v>
      </c>
      <c r="I95" s="44" t="s">
        <v>253</v>
      </c>
      <c r="J95" s="44">
        <f t="shared" ca="1" si="3"/>
        <v>45</v>
      </c>
      <c r="K95" s="44" t="s">
        <v>23</v>
      </c>
      <c r="L95" s="43" t="s">
        <v>24</v>
      </c>
      <c r="M95" s="43" t="s">
        <v>78</v>
      </c>
      <c r="N95" s="48">
        <v>40</v>
      </c>
      <c r="O95" s="84" t="s">
        <v>26</v>
      </c>
    </row>
    <row r="96" spans="1:15" s="72" customFormat="1" ht="18" customHeight="1" x14ac:dyDescent="0.3">
      <c r="A96" s="49">
        <f t="shared" si="4"/>
        <v>89</v>
      </c>
      <c r="B96" s="51" t="s">
        <v>19</v>
      </c>
      <c r="C96" s="92">
        <v>998020748</v>
      </c>
      <c r="D96" s="45" t="s">
        <v>231</v>
      </c>
      <c r="E96" s="45" t="s">
        <v>254</v>
      </c>
      <c r="F96" s="46">
        <v>8</v>
      </c>
      <c r="G96" s="46">
        <v>4</v>
      </c>
      <c r="H96" s="47">
        <f>VLOOKUP(CONCATENATE(F96,"a"),'Comp Plan 40'!$A$9:$R$46,G96+2,FALSE)</f>
        <v>157930</v>
      </c>
      <c r="I96" s="50">
        <v>26928</v>
      </c>
      <c r="J96" s="44">
        <f ca="1">INT(YEARFRAC(I93,TODAY()))</f>
        <v>52</v>
      </c>
      <c r="K96" s="44" t="s">
        <v>33</v>
      </c>
      <c r="L96" s="43" t="s">
        <v>24</v>
      </c>
      <c r="M96" s="43" t="s">
        <v>124</v>
      </c>
      <c r="N96" s="48">
        <v>40</v>
      </c>
      <c r="O96" s="84" t="s">
        <v>26</v>
      </c>
    </row>
    <row r="97" spans="1:15" s="72" customFormat="1" ht="18" customHeight="1" x14ac:dyDescent="0.3">
      <c r="A97" s="49">
        <f t="shared" si="4"/>
        <v>90</v>
      </c>
      <c r="B97" s="43" t="s">
        <v>19</v>
      </c>
      <c r="C97" s="92">
        <v>129698620</v>
      </c>
      <c r="D97" s="45" t="s">
        <v>39</v>
      </c>
      <c r="E97" s="45" t="s">
        <v>255</v>
      </c>
      <c r="F97" s="46">
        <v>5</v>
      </c>
      <c r="G97" s="46">
        <v>6</v>
      </c>
      <c r="H97" s="47">
        <f>VLOOKUP(CONCATENATE(F97,"a"),'Comp Plan 40'!$A$9:$R$46,G97+2,FALSE)</f>
        <v>90957</v>
      </c>
      <c r="I97" s="44" t="s">
        <v>256</v>
      </c>
      <c r="J97" s="44">
        <f t="shared" ref="J97:J160" ca="1" si="5">INT(YEARFRAC(I97,TODAY()))</f>
        <v>48</v>
      </c>
      <c r="K97" s="44" t="s">
        <v>23</v>
      </c>
      <c r="L97" s="43" t="s">
        <v>24</v>
      </c>
      <c r="M97" s="43" t="s">
        <v>53</v>
      </c>
      <c r="N97" s="48">
        <v>40</v>
      </c>
      <c r="O97" s="84" t="s">
        <v>26</v>
      </c>
    </row>
    <row r="98" spans="1:15" s="72" customFormat="1" ht="18" customHeight="1" x14ac:dyDescent="0.3">
      <c r="A98" s="49">
        <f t="shared" si="4"/>
        <v>91</v>
      </c>
      <c r="B98" s="43" t="s">
        <v>19</v>
      </c>
      <c r="C98" s="92">
        <v>129724466</v>
      </c>
      <c r="D98" s="45" t="s">
        <v>20</v>
      </c>
      <c r="E98" s="45" t="s">
        <v>257</v>
      </c>
      <c r="F98" s="46">
        <v>8</v>
      </c>
      <c r="G98" s="46">
        <v>9</v>
      </c>
      <c r="H98" s="47">
        <f>VLOOKUP(CONCATENATE(F98,"a"),'Comp Plan 40'!$A$9:$R$46,G98+2,FALSE)</f>
        <v>192265</v>
      </c>
      <c r="I98" s="44" t="s">
        <v>258</v>
      </c>
      <c r="J98" s="44">
        <f t="shared" ca="1" si="5"/>
        <v>45</v>
      </c>
      <c r="K98" s="44" t="s">
        <v>23</v>
      </c>
      <c r="L98" s="43" t="s">
        <v>24</v>
      </c>
      <c r="M98" s="43" t="s">
        <v>38</v>
      </c>
      <c r="N98" s="48">
        <v>40</v>
      </c>
      <c r="O98" s="84" t="s">
        <v>26</v>
      </c>
    </row>
    <row r="99" spans="1:15" s="72" customFormat="1" ht="18" customHeight="1" x14ac:dyDescent="0.3">
      <c r="A99" s="49">
        <f t="shared" si="4"/>
        <v>92</v>
      </c>
      <c r="B99" s="43" t="s">
        <v>19</v>
      </c>
      <c r="C99" s="92">
        <v>154725164</v>
      </c>
      <c r="D99" s="45" t="s">
        <v>259</v>
      </c>
      <c r="E99" s="45" t="s">
        <v>260</v>
      </c>
      <c r="F99" s="46">
        <v>10</v>
      </c>
      <c r="G99" s="46">
        <v>7</v>
      </c>
      <c r="H99" s="47">
        <f>VLOOKUP(CONCATENATE(F99,"a"),'Comp Plan 40'!$A$9:$R$46,G99+2,FALSE)</f>
        <v>324536</v>
      </c>
      <c r="I99" s="44" t="s">
        <v>261</v>
      </c>
      <c r="J99" s="44">
        <f t="shared" ca="1" si="5"/>
        <v>56</v>
      </c>
      <c r="K99" s="44" t="s">
        <v>23</v>
      </c>
      <c r="L99" s="43" t="s">
        <v>24</v>
      </c>
      <c r="M99" s="43" t="s">
        <v>38</v>
      </c>
      <c r="N99" s="48">
        <v>40</v>
      </c>
      <c r="O99" s="84" t="s">
        <v>26</v>
      </c>
    </row>
    <row r="100" spans="1:15" s="72" customFormat="1" ht="18" customHeight="1" x14ac:dyDescent="0.3">
      <c r="A100" s="49">
        <f t="shared" si="4"/>
        <v>93</v>
      </c>
      <c r="B100" s="43" t="s">
        <v>19</v>
      </c>
      <c r="C100" s="92">
        <v>154727936</v>
      </c>
      <c r="D100" s="45" t="s">
        <v>153</v>
      </c>
      <c r="E100" s="45" t="s">
        <v>262</v>
      </c>
      <c r="F100" s="46">
        <v>9</v>
      </c>
      <c r="G100" s="46">
        <v>4</v>
      </c>
      <c r="H100" s="47">
        <f>VLOOKUP(CONCATENATE(F100,"a"),'Comp Plan 40'!$A$9:$R$46,G100+2,FALSE)</f>
        <v>224952</v>
      </c>
      <c r="I100" s="44" t="s">
        <v>263</v>
      </c>
      <c r="J100" s="44">
        <f t="shared" ca="1" si="5"/>
        <v>47</v>
      </c>
      <c r="K100" s="44" t="s">
        <v>23</v>
      </c>
      <c r="L100" s="43" t="s">
        <v>24</v>
      </c>
      <c r="M100" s="43" t="s">
        <v>38</v>
      </c>
      <c r="N100" s="48">
        <v>40</v>
      </c>
      <c r="O100" s="84" t="s">
        <v>26</v>
      </c>
    </row>
    <row r="101" spans="1:15" s="72" customFormat="1" ht="18" customHeight="1" x14ac:dyDescent="0.3">
      <c r="A101" s="49">
        <f t="shared" si="4"/>
        <v>94</v>
      </c>
      <c r="B101" s="43" t="s">
        <v>19</v>
      </c>
      <c r="C101" s="92">
        <v>991008020</v>
      </c>
      <c r="D101" s="45" t="s">
        <v>105</v>
      </c>
      <c r="E101" s="45" t="s">
        <v>264</v>
      </c>
      <c r="F101" s="46">
        <v>6</v>
      </c>
      <c r="G101" s="46">
        <v>2</v>
      </c>
      <c r="H101" s="47">
        <f>VLOOKUP(CONCATENATE(F101,"a"),'Comp Plan 40'!$A$9:$R$46,G101+2,FALSE)</f>
        <v>94656</v>
      </c>
      <c r="I101" s="50">
        <v>28564</v>
      </c>
      <c r="J101" s="44">
        <f t="shared" ca="1" si="5"/>
        <v>44</v>
      </c>
      <c r="K101" s="44" t="s">
        <v>23</v>
      </c>
      <c r="L101" s="43" t="s">
        <v>24</v>
      </c>
      <c r="M101" s="43" t="s">
        <v>38</v>
      </c>
      <c r="N101" s="48">
        <v>40</v>
      </c>
      <c r="O101" s="84" t="s">
        <v>26</v>
      </c>
    </row>
    <row r="102" spans="1:15" s="72" customFormat="1" ht="18" customHeight="1" x14ac:dyDescent="0.3">
      <c r="A102" s="49">
        <f t="shared" si="4"/>
        <v>95</v>
      </c>
      <c r="B102" s="43" t="s">
        <v>19</v>
      </c>
      <c r="C102" s="92">
        <v>123207143</v>
      </c>
      <c r="D102" s="45" t="s">
        <v>265</v>
      </c>
      <c r="E102" s="45" t="s">
        <v>266</v>
      </c>
      <c r="F102" s="46">
        <v>8</v>
      </c>
      <c r="G102" s="46">
        <v>10</v>
      </c>
      <c r="H102" s="47">
        <f>VLOOKUP(CONCATENATE(F102,"a"),'Comp Plan 40'!$A$9:$R$46,G102+2,FALSE)</f>
        <v>199132</v>
      </c>
      <c r="I102" s="44" t="s">
        <v>267</v>
      </c>
      <c r="J102" s="44">
        <f t="shared" ca="1" si="5"/>
        <v>39</v>
      </c>
      <c r="K102" s="44" t="s">
        <v>33</v>
      </c>
      <c r="L102" s="43" t="s">
        <v>24</v>
      </c>
      <c r="M102" s="43" t="s">
        <v>38</v>
      </c>
      <c r="N102" s="48">
        <v>40</v>
      </c>
      <c r="O102" s="84" t="s">
        <v>26</v>
      </c>
    </row>
    <row r="103" spans="1:15" s="72" customFormat="1" ht="18" customHeight="1" x14ac:dyDescent="0.3">
      <c r="A103" s="49">
        <f t="shared" si="4"/>
        <v>96</v>
      </c>
      <c r="B103" s="43" t="s">
        <v>19</v>
      </c>
      <c r="C103" s="92">
        <v>141664325</v>
      </c>
      <c r="D103" s="45" t="s">
        <v>168</v>
      </c>
      <c r="E103" s="45" t="s">
        <v>268</v>
      </c>
      <c r="F103" s="46">
        <v>6</v>
      </c>
      <c r="G103" s="46">
        <v>7</v>
      </c>
      <c r="H103" s="47">
        <f>VLOOKUP(CONCATENATE(F103,"a"),'Comp Plan 40'!$A$9:$R$46,G103+2,FALSE)</f>
        <v>117191</v>
      </c>
      <c r="I103" s="44" t="s">
        <v>269</v>
      </c>
      <c r="J103" s="44">
        <f t="shared" ca="1" si="5"/>
        <v>44</v>
      </c>
      <c r="K103" s="44" t="s">
        <v>23</v>
      </c>
      <c r="L103" s="43" t="s">
        <v>24</v>
      </c>
      <c r="M103" s="43" t="s">
        <v>38</v>
      </c>
      <c r="N103" s="48">
        <v>40</v>
      </c>
      <c r="O103" s="84" t="s">
        <v>26</v>
      </c>
    </row>
    <row r="104" spans="1:15" s="72" customFormat="1" ht="18" customHeight="1" x14ac:dyDescent="0.3">
      <c r="A104" s="49">
        <f t="shared" si="4"/>
        <v>97</v>
      </c>
      <c r="B104" s="43" t="s">
        <v>19</v>
      </c>
      <c r="C104" s="92">
        <v>998016099</v>
      </c>
      <c r="D104" s="45" t="s">
        <v>270</v>
      </c>
      <c r="E104" s="45" t="s">
        <v>271</v>
      </c>
      <c r="F104" s="46">
        <v>7</v>
      </c>
      <c r="G104" s="46">
        <v>5</v>
      </c>
      <c r="H104" s="47">
        <f>VLOOKUP(CONCATENATE(F104,"a"),'Comp Plan 40'!$A$9:$R$46,G104+2,FALSE)</f>
        <v>138108</v>
      </c>
      <c r="I104" s="44" t="s">
        <v>272</v>
      </c>
      <c r="J104" s="44">
        <f t="shared" ca="1" si="5"/>
        <v>37</v>
      </c>
      <c r="K104" s="44" t="s">
        <v>23</v>
      </c>
      <c r="L104" s="43" t="s">
        <v>24</v>
      </c>
      <c r="M104" s="43" t="s">
        <v>200</v>
      </c>
      <c r="N104" s="48">
        <v>40</v>
      </c>
      <c r="O104" s="84" t="s">
        <v>26</v>
      </c>
    </row>
    <row r="105" spans="1:15" s="72" customFormat="1" ht="18" customHeight="1" x14ac:dyDescent="0.3">
      <c r="A105" s="49">
        <f t="shared" si="4"/>
        <v>98</v>
      </c>
      <c r="B105" s="43" t="s">
        <v>19</v>
      </c>
      <c r="C105" s="92">
        <v>120473164</v>
      </c>
      <c r="D105" s="45" t="s">
        <v>168</v>
      </c>
      <c r="E105" s="45" t="s">
        <v>273</v>
      </c>
      <c r="F105" s="46">
        <v>4</v>
      </c>
      <c r="G105" s="46">
        <v>14</v>
      </c>
      <c r="H105" s="47">
        <f>VLOOKUP(CONCATENATE(F105,"a"),'Comp Plan 40'!$A$9:$R$46,G105+2,FALSE)</f>
        <v>103329</v>
      </c>
      <c r="I105" s="44" t="s">
        <v>274</v>
      </c>
      <c r="J105" s="44">
        <f t="shared" ca="1" si="5"/>
        <v>51</v>
      </c>
      <c r="K105" s="44" t="s">
        <v>23</v>
      </c>
      <c r="L105" s="43" t="s">
        <v>24</v>
      </c>
      <c r="M105" s="43" t="s">
        <v>38</v>
      </c>
      <c r="N105" s="48">
        <v>40</v>
      </c>
      <c r="O105" s="84" t="s">
        <v>26</v>
      </c>
    </row>
    <row r="106" spans="1:15" s="72" customFormat="1" ht="18" customHeight="1" x14ac:dyDescent="0.3">
      <c r="A106" s="49">
        <f t="shared" si="4"/>
        <v>99</v>
      </c>
      <c r="B106" s="43" t="s">
        <v>19</v>
      </c>
      <c r="C106" s="92">
        <v>118979432</v>
      </c>
      <c r="D106" s="45" t="s">
        <v>275</v>
      </c>
      <c r="E106" s="45" t="s">
        <v>276</v>
      </c>
      <c r="F106" s="46">
        <v>7</v>
      </c>
      <c r="G106" s="46">
        <v>3</v>
      </c>
      <c r="H106" s="47">
        <f>VLOOKUP(CONCATENATE(F106,"a"),'Comp Plan 40'!$A$9:$R$46,G106+2,FALSE)</f>
        <v>126598</v>
      </c>
      <c r="I106" s="50">
        <v>29205</v>
      </c>
      <c r="J106" s="44">
        <f t="shared" ca="1" si="5"/>
        <v>43</v>
      </c>
      <c r="K106" s="44" t="s">
        <v>33</v>
      </c>
      <c r="L106" s="43" t="s">
        <v>24</v>
      </c>
      <c r="M106" s="43" t="s">
        <v>59</v>
      </c>
      <c r="N106" s="48">
        <v>40</v>
      </c>
      <c r="O106" s="84" t="s">
        <v>26</v>
      </c>
    </row>
    <row r="107" spans="1:15" s="72" customFormat="1" ht="18" customHeight="1" x14ac:dyDescent="0.3">
      <c r="A107" s="49">
        <f t="shared" si="4"/>
        <v>100</v>
      </c>
      <c r="B107" s="51" t="s">
        <v>19</v>
      </c>
      <c r="C107" s="92">
        <v>998021139</v>
      </c>
      <c r="D107" s="45" t="s">
        <v>95</v>
      </c>
      <c r="E107" s="45" t="s">
        <v>277</v>
      </c>
      <c r="F107" s="46">
        <v>7</v>
      </c>
      <c r="G107" s="46">
        <v>4</v>
      </c>
      <c r="H107" s="47">
        <f>VLOOKUP(CONCATENATE(F107,"a"),'Comp Plan 40'!$A$9:$R$46,G107+2,FALSE)</f>
        <v>132353</v>
      </c>
      <c r="I107" s="50">
        <v>32065</v>
      </c>
      <c r="J107" s="44">
        <f t="shared" ca="1" si="5"/>
        <v>35</v>
      </c>
      <c r="K107" s="44" t="s">
        <v>33</v>
      </c>
      <c r="L107" s="43" t="s">
        <v>80</v>
      </c>
      <c r="M107" s="43" t="s">
        <v>278</v>
      </c>
      <c r="N107" s="48">
        <v>40</v>
      </c>
      <c r="O107" s="84" t="s">
        <v>26</v>
      </c>
    </row>
    <row r="108" spans="1:15" s="72" customFormat="1" ht="18" customHeight="1" x14ac:dyDescent="0.3">
      <c r="A108" s="49">
        <f t="shared" si="4"/>
        <v>101</v>
      </c>
      <c r="B108" s="43" t="s">
        <v>19</v>
      </c>
      <c r="C108" s="92">
        <v>998000884</v>
      </c>
      <c r="D108" s="45" t="s">
        <v>279</v>
      </c>
      <c r="E108" s="45" t="s">
        <v>280</v>
      </c>
      <c r="F108" s="46">
        <v>8</v>
      </c>
      <c r="G108" s="46">
        <v>7</v>
      </c>
      <c r="H108" s="47">
        <f>VLOOKUP(CONCATENATE(F108,"a"),'Comp Plan 40'!$A$9:$R$46,G108+2,FALSE)</f>
        <v>178531</v>
      </c>
      <c r="I108" s="44" t="s">
        <v>281</v>
      </c>
      <c r="J108" s="44">
        <f t="shared" ca="1" si="5"/>
        <v>44</v>
      </c>
      <c r="K108" s="44" t="s">
        <v>23</v>
      </c>
      <c r="L108" s="43" t="s">
        <v>24</v>
      </c>
      <c r="M108" s="43" t="s">
        <v>25</v>
      </c>
      <c r="N108" s="48">
        <v>40</v>
      </c>
      <c r="O108" s="84" t="s">
        <v>26</v>
      </c>
    </row>
    <row r="109" spans="1:15" s="72" customFormat="1" ht="18" customHeight="1" x14ac:dyDescent="0.3">
      <c r="A109" s="49">
        <f t="shared" si="4"/>
        <v>102</v>
      </c>
      <c r="B109" s="43" t="s">
        <v>19</v>
      </c>
      <c r="C109" s="92">
        <v>180096524</v>
      </c>
      <c r="D109" s="45" t="s">
        <v>42</v>
      </c>
      <c r="E109" s="45" t="s">
        <v>282</v>
      </c>
      <c r="F109" s="46">
        <v>3</v>
      </c>
      <c r="G109" s="46">
        <v>11</v>
      </c>
      <c r="H109" s="47">
        <f>VLOOKUP(CONCATENATE(F109,"a"),'Comp Plan 40'!$A$9:$R$46,G109+2,FALSE)</f>
        <v>78697</v>
      </c>
      <c r="I109" s="44" t="s">
        <v>283</v>
      </c>
      <c r="J109" s="44">
        <f t="shared" ca="1" si="5"/>
        <v>54</v>
      </c>
      <c r="K109" s="44" t="s">
        <v>23</v>
      </c>
      <c r="L109" s="43" t="s">
        <v>24</v>
      </c>
      <c r="M109" s="43" t="s">
        <v>38</v>
      </c>
      <c r="N109" s="48">
        <v>40</v>
      </c>
      <c r="O109" s="84" t="s">
        <v>26</v>
      </c>
    </row>
    <row r="110" spans="1:15" s="72" customFormat="1" ht="18" customHeight="1" x14ac:dyDescent="0.3">
      <c r="A110" s="49">
        <f t="shared" si="4"/>
        <v>103</v>
      </c>
      <c r="B110" s="43" t="s">
        <v>19</v>
      </c>
      <c r="C110" s="92">
        <v>985930519</v>
      </c>
      <c r="D110" s="45" t="s">
        <v>131</v>
      </c>
      <c r="E110" s="45" t="s">
        <v>284</v>
      </c>
      <c r="F110" s="46">
        <v>8</v>
      </c>
      <c r="G110" s="46">
        <v>2</v>
      </c>
      <c r="H110" s="47">
        <f>VLOOKUP(CONCATENATE(F110,"a"),'Comp Plan 40'!$A$9:$R$46,G110+2,FALSE)</f>
        <v>144196</v>
      </c>
      <c r="I110" s="50">
        <v>32580</v>
      </c>
      <c r="J110" s="44">
        <f t="shared" ca="1" si="5"/>
        <v>33</v>
      </c>
      <c r="K110" s="44" t="s">
        <v>23</v>
      </c>
      <c r="L110" s="43" t="s">
        <v>24</v>
      </c>
      <c r="M110" s="43" t="s">
        <v>38</v>
      </c>
      <c r="N110" s="48">
        <v>40</v>
      </c>
      <c r="O110" s="84" t="s">
        <v>26</v>
      </c>
    </row>
    <row r="111" spans="1:15" s="72" customFormat="1" ht="18" customHeight="1" x14ac:dyDescent="0.3">
      <c r="A111" s="49">
        <f t="shared" si="4"/>
        <v>104</v>
      </c>
      <c r="B111" s="43" t="s">
        <v>19</v>
      </c>
      <c r="C111" s="92">
        <v>167418737</v>
      </c>
      <c r="D111" s="45" t="s">
        <v>73</v>
      </c>
      <c r="E111" s="45" t="s">
        <v>285</v>
      </c>
      <c r="F111" s="46">
        <v>10</v>
      </c>
      <c r="G111" s="46">
        <v>14</v>
      </c>
      <c r="H111" s="47">
        <f>VLOOKUP(CONCATENATE(F111,"a"),'Comp Plan 40'!$A$9:$R$46,G111+2,FALSE)</f>
        <v>411910</v>
      </c>
      <c r="I111" s="44" t="s">
        <v>286</v>
      </c>
      <c r="J111" s="44">
        <f t="shared" ca="1" si="5"/>
        <v>46</v>
      </c>
      <c r="K111" s="44" t="s">
        <v>23</v>
      </c>
      <c r="L111" s="43" t="s">
        <v>24</v>
      </c>
      <c r="M111" s="43" t="s">
        <v>287</v>
      </c>
      <c r="N111" s="48">
        <v>40</v>
      </c>
      <c r="O111" s="84" t="s">
        <v>26</v>
      </c>
    </row>
    <row r="112" spans="1:15" s="72" customFormat="1" ht="18" customHeight="1" x14ac:dyDescent="0.3">
      <c r="A112" s="49">
        <f t="shared" si="4"/>
        <v>105</v>
      </c>
      <c r="B112" s="43" t="s">
        <v>19</v>
      </c>
      <c r="C112" s="92">
        <v>998001425</v>
      </c>
      <c r="D112" s="45" t="s">
        <v>288</v>
      </c>
      <c r="E112" s="45" t="s">
        <v>289</v>
      </c>
      <c r="F112" s="46">
        <v>6</v>
      </c>
      <c r="G112" s="46">
        <v>6</v>
      </c>
      <c r="H112" s="47">
        <f>VLOOKUP(CONCATENATE(F112,"a"),'Comp Plan 40'!$A$9:$R$46,G112+2,FALSE)</f>
        <v>112684</v>
      </c>
      <c r="I112" s="44" t="s">
        <v>290</v>
      </c>
      <c r="J112" s="44">
        <f t="shared" ca="1" si="5"/>
        <v>42</v>
      </c>
      <c r="K112" s="44" t="s">
        <v>23</v>
      </c>
      <c r="L112" s="43" t="s">
        <v>24</v>
      </c>
      <c r="M112" s="43" t="s">
        <v>38</v>
      </c>
      <c r="N112" s="48">
        <v>40</v>
      </c>
      <c r="O112" s="84" t="s">
        <v>26</v>
      </c>
    </row>
    <row r="113" spans="1:15" s="72" customFormat="1" ht="18" customHeight="1" x14ac:dyDescent="0.3">
      <c r="A113" s="49">
        <f t="shared" si="4"/>
        <v>106</v>
      </c>
      <c r="B113" s="43" t="s">
        <v>19</v>
      </c>
      <c r="C113" s="92">
        <v>105179306</v>
      </c>
      <c r="D113" s="45" t="s">
        <v>42</v>
      </c>
      <c r="E113" s="45" t="s">
        <v>291</v>
      </c>
      <c r="F113" s="46">
        <v>3</v>
      </c>
      <c r="G113" s="46">
        <v>10</v>
      </c>
      <c r="H113" s="47">
        <f>VLOOKUP(CONCATENATE(F113,"a"),'Comp Plan 40'!$A$9:$R$46,G113+2,FALSE)</f>
        <v>76074</v>
      </c>
      <c r="I113" s="44" t="s">
        <v>292</v>
      </c>
      <c r="J113" s="44">
        <f t="shared" ca="1" si="5"/>
        <v>56</v>
      </c>
      <c r="K113" s="44" t="s">
        <v>23</v>
      </c>
      <c r="L113" s="43" t="s">
        <v>24</v>
      </c>
      <c r="M113" s="43" t="s">
        <v>38</v>
      </c>
      <c r="N113" s="48">
        <v>40</v>
      </c>
      <c r="O113" s="84" t="s">
        <v>26</v>
      </c>
    </row>
    <row r="114" spans="1:15" s="72" customFormat="1" ht="18" customHeight="1" x14ac:dyDescent="0.3">
      <c r="A114" s="49">
        <f t="shared" si="4"/>
        <v>107</v>
      </c>
      <c r="B114" s="43" t="s">
        <v>19</v>
      </c>
      <c r="C114" s="92">
        <v>167681585</v>
      </c>
      <c r="D114" s="45" t="s">
        <v>42</v>
      </c>
      <c r="E114" s="45" t="s">
        <v>293</v>
      </c>
      <c r="F114" s="46">
        <v>4</v>
      </c>
      <c r="G114" s="46">
        <v>11</v>
      </c>
      <c r="H114" s="47">
        <f>VLOOKUP(CONCATENATE(F114,"a"),'Comp Plan 40'!$A$9:$R$46,G114+2,FALSE)</f>
        <v>93936</v>
      </c>
      <c r="I114" s="44" t="s">
        <v>294</v>
      </c>
      <c r="J114" s="44">
        <f t="shared" ca="1" si="5"/>
        <v>49</v>
      </c>
      <c r="K114" s="44" t="s">
        <v>23</v>
      </c>
      <c r="L114" s="43" t="s">
        <v>24</v>
      </c>
      <c r="M114" s="43" t="s">
        <v>38</v>
      </c>
      <c r="N114" s="48">
        <v>40</v>
      </c>
      <c r="O114" s="84" t="s">
        <v>26</v>
      </c>
    </row>
    <row r="115" spans="1:15" s="72" customFormat="1" ht="18" customHeight="1" x14ac:dyDescent="0.3">
      <c r="A115" s="49">
        <f t="shared" si="4"/>
        <v>108</v>
      </c>
      <c r="B115" s="43" t="s">
        <v>19</v>
      </c>
      <c r="C115" s="92">
        <v>161431849</v>
      </c>
      <c r="D115" s="45" t="s">
        <v>153</v>
      </c>
      <c r="E115" s="45" t="s">
        <v>295</v>
      </c>
      <c r="F115" s="46">
        <v>8</v>
      </c>
      <c r="G115" s="46">
        <v>7</v>
      </c>
      <c r="H115" s="47">
        <f>VLOOKUP(CONCATENATE(F115,"a"),'Comp Plan 40'!$A$9:$R$46,G115+2,FALSE)</f>
        <v>178531</v>
      </c>
      <c r="I115" s="44" t="s">
        <v>296</v>
      </c>
      <c r="J115" s="44">
        <f t="shared" ca="1" si="5"/>
        <v>41</v>
      </c>
      <c r="K115" s="44" t="s">
        <v>23</v>
      </c>
      <c r="L115" s="43" t="s">
        <v>24</v>
      </c>
      <c r="M115" s="43" t="s">
        <v>38</v>
      </c>
      <c r="N115" s="48">
        <v>40</v>
      </c>
      <c r="O115" s="84" t="s">
        <v>26</v>
      </c>
    </row>
    <row r="116" spans="1:15" s="72" customFormat="1" ht="18" customHeight="1" x14ac:dyDescent="0.3">
      <c r="A116" s="49">
        <f t="shared" si="4"/>
        <v>109</v>
      </c>
      <c r="B116" s="43" t="s">
        <v>19</v>
      </c>
      <c r="C116" s="92">
        <v>998003625</v>
      </c>
      <c r="D116" s="45" t="s">
        <v>213</v>
      </c>
      <c r="E116" s="45" t="s">
        <v>297</v>
      </c>
      <c r="F116" s="46">
        <v>4</v>
      </c>
      <c r="G116" s="46">
        <v>8</v>
      </c>
      <c r="H116" s="47">
        <f>VLOOKUP(CONCATENATE(F116,"a"),'Comp Plan 40'!$A$9:$R$46,G116+2,FALSE)</f>
        <v>84543</v>
      </c>
      <c r="I116" s="44" t="s">
        <v>298</v>
      </c>
      <c r="J116" s="44">
        <f t="shared" ca="1" si="5"/>
        <v>57</v>
      </c>
      <c r="K116" s="44" t="s">
        <v>23</v>
      </c>
      <c r="L116" s="43" t="s">
        <v>24</v>
      </c>
      <c r="M116" s="43" t="s">
        <v>38</v>
      </c>
      <c r="N116" s="48">
        <v>40</v>
      </c>
      <c r="O116" s="84" t="s">
        <v>26</v>
      </c>
    </row>
    <row r="117" spans="1:15" s="72" customFormat="1" ht="18" customHeight="1" x14ac:dyDescent="0.3">
      <c r="A117" s="49">
        <f t="shared" si="4"/>
        <v>110</v>
      </c>
      <c r="B117" s="43" t="s">
        <v>19</v>
      </c>
      <c r="C117" s="92">
        <v>105216662</v>
      </c>
      <c r="D117" s="45" t="s">
        <v>208</v>
      </c>
      <c r="E117" s="45" t="s">
        <v>299</v>
      </c>
      <c r="F117" s="46">
        <v>5</v>
      </c>
      <c r="G117" s="46">
        <v>4</v>
      </c>
      <c r="H117" s="47">
        <f>VLOOKUP(CONCATENATE(F117,"a"),'Comp Plan 40'!$A$9:$R$46,G117+2,FALSE)</f>
        <v>83679</v>
      </c>
      <c r="I117" s="44" t="s">
        <v>300</v>
      </c>
      <c r="J117" s="44">
        <f t="shared" ca="1" si="5"/>
        <v>57</v>
      </c>
      <c r="K117" s="44" t="s">
        <v>23</v>
      </c>
      <c r="L117" s="43" t="s">
        <v>24</v>
      </c>
      <c r="M117" s="43" t="s">
        <v>94</v>
      </c>
      <c r="N117" s="48">
        <v>40</v>
      </c>
      <c r="O117" s="84" t="s">
        <v>26</v>
      </c>
    </row>
    <row r="118" spans="1:15" s="72" customFormat="1" ht="18" customHeight="1" x14ac:dyDescent="0.3">
      <c r="A118" s="49">
        <f t="shared" si="4"/>
        <v>111</v>
      </c>
      <c r="B118" s="43" t="s">
        <v>19</v>
      </c>
      <c r="C118" s="92">
        <v>193074482</v>
      </c>
      <c r="D118" s="45" t="s">
        <v>39</v>
      </c>
      <c r="E118" s="45" t="s">
        <v>301</v>
      </c>
      <c r="F118" s="46">
        <v>5</v>
      </c>
      <c r="G118" s="46">
        <v>6</v>
      </c>
      <c r="H118" s="47">
        <f>VLOOKUP(CONCATENATE(F118,"a"),'Comp Plan 40'!$A$9:$R$46,G118+2,FALSE)</f>
        <v>90957</v>
      </c>
      <c r="I118" s="44" t="s">
        <v>302</v>
      </c>
      <c r="J118" s="44">
        <f t="shared" ca="1" si="5"/>
        <v>53</v>
      </c>
      <c r="K118" s="44" t="s">
        <v>23</v>
      </c>
      <c r="L118" s="43" t="s">
        <v>24</v>
      </c>
      <c r="M118" s="43" t="s">
        <v>94</v>
      </c>
      <c r="N118" s="48">
        <v>40</v>
      </c>
      <c r="O118" s="84" t="s">
        <v>26</v>
      </c>
    </row>
    <row r="119" spans="1:15" s="72" customFormat="1" ht="18" customHeight="1" x14ac:dyDescent="0.3">
      <c r="A119" s="49">
        <f t="shared" si="4"/>
        <v>112</v>
      </c>
      <c r="B119" s="43" t="s">
        <v>19</v>
      </c>
      <c r="C119" s="92">
        <v>193085454</v>
      </c>
      <c r="D119" s="45" t="s">
        <v>113</v>
      </c>
      <c r="E119" s="45" t="s">
        <v>303</v>
      </c>
      <c r="F119" s="46">
        <v>8</v>
      </c>
      <c r="G119" s="46">
        <v>10</v>
      </c>
      <c r="H119" s="47">
        <f>VLOOKUP(CONCATENATE(F119,"a"),'Comp Plan 40'!$A$9:$R$46,G119+2,FALSE)</f>
        <v>199132</v>
      </c>
      <c r="I119" s="44" t="s">
        <v>304</v>
      </c>
      <c r="J119" s="44">
        <f t="shared" ca="1" si="5"/>
        <v>39</v>
      </c>
      <c r="K119" s="44" t="s">
        <v>23</v>
      </c>
      <c r="L119" s="43" t="s">
        <v>24</v>
      </c>
      <c r="M119" s="43" t="s">
        <v>38</v>
      </c>
      <c r="N119" s="48">
        <v>40</v>
      </c>
      <c r="O119" s="84" t="s">
        <v>26</v>
      </c>
    </row>
    <row r="120" spans="1:15" s="72" customFormat="1" ht="18" customHeight="1" x14ac:dyDescent="0.3">
      <c r="A120" s="49">
        <f t="shared" si="4"/>
        <v>113</v>
      </c>
      <c r="B120" s="51" t="s">
        <v>19</v>
      </c>
      <c r="C120" s="92">
        <v>998021629</v>
      </c>
      <c r="D120" s="45" t="s">
        <v>305</v>
      </c>
      <c r="E120" s="45" t="s">
        <v>306</v>
      </c>
      <c r="F120" s="46">
        <v>5</v>
      </c>
      <c r="G120" s="46">
        <v>4</v>
      </c>
      <c r="H120" s="47">
        <f>VLOOKUP(CONCATENATE(F120,"a"),'Comp Plan 40'!$A$9:$R$46,G120+2,FALSE)</f>
        <v>83679</v>
      </c>
      <c r="I120" s="50">
        <v>28065</v>
      </c>
      <c r="J120" s="44">
        <f t="shared" ca="1" si="5"/>
        <v>46</v>
      </c>
      <c r="K120" s="44" t="s">
        <v>23</v>
      </c>
      <c r="L120" s="43" t="s">
        <v>24</v>
      </c>
      <c r="M120" s="43" t="s">
        <v>307</v>
      </c>
      <c r="N120" s="48">
        <v>40</v>
      </c>
      <c r="O120" s="84" t="s">
        <v>26</v>
      </c>
    </row>
    <row r="121" spans="1:15" s="72" customFormat="1" ht="18" customHeight="1" x14ac:dyDescent="0.3">
      <c r="A121" s="49">
        <f t="shared" si="4"/>
        <v>114</v>
      </c>
      <c r="B121" s="43" t="s">
        <v>19</v>
      </c>
      <c r="C121" s="92">
        <v>998014210</v>
      </c>
      <c r="D121" s="45" t="s">
        <v>27</v>
      </c>
      <c r="E121" s="45" t="s">
        <v>308</v>
      </c>
      <c r="F121" s="46">
        <v>8</v>
      </c>
      <c r="G121" s="46">
        <v>4</v>
      </c>
      <c r="H121" s="47">
        <f>VLOOKUP(CONCATENATE(F121,"a"),'Comp Plan 40'!$A$9:$R$46,G121+2,FALSE)</f>
        <v>157930</v>
      </c>
      <c r="I121" s="44" t="s">
        <v>309</v>
      </c>
      <c r="J121" s="44">
        <f t="shared" ca="1" si="5"/>
        <v>56</v>
      </c>
      <c r="K121" s="44" t="s">
        <v>33</v>
      </c>
      <c r="L121" s="43" t="s">
        <v>24</v>
      </c>
      <c r="M121" s="43" t="s">
        <v>38</v>
      </c>
      <c r="N121" s="48">
        <v>40</v>
      </c>
      <c r="O121" s="84" t="s">
        <v>26</v>
      </c>
    </row>
    <row r="122" spans="1:15" s="72" customFormat="1" ht="18" customHeight="1" x14ac:dyDescent="0.3">
      <c r="A122" s="49">
        <f t="shared" si="4"/>
        <v>115</v>
      </c>
      <c r="B122" s="43" t="s">
        <v>19</v>
      </c>
      <c r="C122" s="92">
        <v>5729855</v>
      </c>
      <c r="D122" s="45" t="s">
        <v>35</v>
      </c>
      <c r="E122" s="45" t="s">
        <v>310</v>
      </c>
      <c r="F122" s="46">
        <v>10</v>
      </c>
      <c r="G122" s="46">
        <v>4</v>
      </c>
      <c r="H122" s="47">
        <f>VLOOKUP(CONCATENATE(F122,"a"),'Comp Plan 40'!$A$9:$R$46,G122+2,FALSE)</f>
        <v>287090</v>
      </c>
      <c r="I122" s="44" t="s">
        <v>311</v>
      </c>
      <c r="J122" s="44">
        <f t="shared" ca="1" si="5"/>
        <v>44</v>
      </c>
      <c r="K122" s="44" t="s">
        <v>33</v>
      </c>
      <c r="L122" s="43" t="s">
        <v>24</v>
      </c>
      <c r="M122" s="43" t="s">
        <v>38</v>
      </c>
      <c r="N122" s="48">
        <v>40</v>
      </c>
      <c r="O122" s="84" t="s">
        <v>26</v>
      </c>
    </row>
    <row r="123" spans="1:15" s="72" customFormat="1" ht="18" customHeight="1" x14ac:dyDescent="0.3">
      <c r="A123" s="49">
        <f t="shared" si="4"/>
        <v>116</v>
      </c>
      <c r="B123" s="43" t="s">
        <v>19</v>
      </c>
      <c r="C123" s="92">
        <v>998003694</v>
      </c>
      <c r="D123" s="45" t="s">
        <v>312</v>
      </c>
      <c r="E123" s="45" t="s">
        <v>313</v>
      </c>
      <c r="F123" s="46">
        <v>7</v>
      </c>
      <c r="G123" s="46">
        <v>2</v>
      </c>
      <c r="H123" s="47">
        <f>VLOOKUP(CONCATENATE(F123,"a"),'Comp Plan 40'!$A$9:$R$46,G123+2,FALSE)</f>
        <v>120843</v>
      </c>
      <c r="I123" s="44" t="s">
        <v>314</v>
      </c>
      <c r="J123" s="44">
        <f t="shared" ca="1" si="5"/>
        <v>44</v>
      </c>
      <c r="K123" s="44" t="s">
        <v>23</v>
      </c>
      <c r="L123" s="43" t="s">
        <v>24</v>
      </c>
      <c r="M123" s="43" t="s">
        <v>34</v>
      </c>
      <c r="N123" s="48">
        <v>40</v>
      </c>
      <c r="O123" s="84" t="s">
        <v>26</v>
      </c>
    </row>
    <row r="124" spans="1:15" s="72" customFormat="1" ht="18" customHeight="1" x14ac:dyDescent="0.3">
      <c r="A124" s="49">
        <f t="shared" si="4"/>
        <v>117</v>
      </c>
      <c r="B124" s="43" t="s">
        <v>19</v>
      </c>
      <c r="C124" s="92">
        <v>105764523</v>
      </c>
      <c r="D124" s="45" t="s">
        <v>315</v>
      </c>
      <c r="E124" s="45" t="s">
        <v>316</v>
      </c>
      <c r="F124" s="46">
        <v>9</v>
      </c>
      <c r="G124" s="46">
        <v>5</v>
      </c>
      <c r="H124" s="47">
        <f>VLOOKUP(CONCATENATE(F124,"a"),'Comp Plan 40'!$A$9:$R$46,G124+2,FALSE)</f>
        <v>234734</v>
      </c>
      <c r="I124" s="44" t="s">
        <v>317</v>
      </c>
      <c r="J124" s="44">
        <f t="shared" ca="1" si="5"/>
        <v>42</v>
      </c>
      <c r="K124" s="44" t="s">
        <v>23</v>
      </c>
      <c r="L124" s="43" t="s">
        <v>24</v>
      </c>
      <c r="M124" s="43" t="s">
        <v>38</v>
      </c>
      <c r="N124" s="48">
        <v>40</v>
      </c>
      <c r="O124" s="84" t="s">
        <v>26</v>
      </c>
    </row>
    <row r="125" spans="1:15" s="72" customFormat="1" ht="18" customHeight="1" x14ac:dyDescent="0.3">
      <c r="A125" s="49">
        <f t="shared" si="4"/>
        <v>118</v>
      </c>
      <c r="B125" s="43" t="s">
        <v>19</v>
      </c>
      <c r="C125" s="92">
        <v>998005429</v>
      </c>
      <c r="D125" s="45" t="s">
        <v>318</v>
      </c>
      <c r="E125" s="45" t="s">
        <v>319</v>
      </c>
      <c r="F125" s="46">
        <v>8</v>
      </c>
      <c r="G125" s="46">
        <v>9</v>
      </c>
      <c r="H125" s="47">
        <f>VLOOKUP(CONCATENATE(F125,"a"),'Comp Plan 40'!$A$9:$R$46,G125+2,FALSE)</f>
        <v>192265</v>
      </c>
      <c r="I125" s="44" t="s">
        <v>320</v>
      </c>
      <c r="J125" s="44">
        <f t="shared" ca="1" si="5"/>
        <v>45</v>
      </c>
      <c r="K125" s="44" t="s">
        <v>23</v>
      </c>
      <c r="L125" s="43" t="s">
        <v>24</v>
      </c>
      <c r="M125" s="43" t="s">
        <v>321</v>
      </c>
      <c r="N125" s="48">
        <v>40</v>
      </c>
      <c r="O125" s="84" t="s">
        <v>26</v>
      </c>
    </row>
    <row r="126" spans="1:15" s="72" customFormat="1" ht="18" customHeight="1" x14ac:dyDescent="0.3">
      <c r="A126" s="49">
        <f t="shared" si="4"/>
        <v>119</v>
      </c>
      <c r="B126" s="43" t="s">
        <v>19</v>
      </c>
      <c r="C126" s="92">
        <v>175042945</v>
      </c>
      <c r="D126" s="45" t="s">
        <v>105</v>
      </c>
      <c r="E126" s="45" t="s">
        <v>322</v>
      </c>
      <c r="F126" s="46">
        <v>6</v>
      </c>
      <c r="G126" s="46">
        <v>4</v>
      </c>
      <c r="H126" s="47">
        <f>VLOOKUP(CONCATENATE(F126,"a"),'Comp Plan 40'!$A$9:$R$46,G126+2,FALSE)</f>
        <v>103670</v>
      </c>
      <c r="I126" s="44" t="s">
        <v>323</v>
      </c>
      <c r="J126" s="44">
        <f t="shared" ca="1" si="5"/>
        <v>50</v>
      </c>
      <c r="K126" s="44" t="s">
        <v>23</v>
      </c>
      <c r="L126" s="43" t="s">
        <v>24</v>
      </c>
      <c r="M126" s="43" t="s">
        <v>38</v>
      </c>
      <c r="N126" s="48">
        <v>40</v>
      </c>
      <c r="O126" s="84" t="s">
        <v>26</v>
      </c>
    </row>
    <row r="127" spans="1:15" s="72" customFormat="1" ht="18" customHeight="1" x14ac:dyDescent="0.3">
      <c r="A127" s="49">
        <f t="shared" si="4"/>
        <v>120</v>
      </c>
      <c r="B127" s="43" t="s">
        <v>19</v>
      </c>
      <c r="C127" s="92">
        <v>998004392</v>
      </c>
      <c r="D127" s="45" t="s">
        <v>208</v>
      </c>
      <c r="E127" s="45" t="s">
        <v>324</v>
      </c>
      <c r="F127" s="46">
        <v>5</v>
      </c>
      <c r="G127" s="46">
        <v>4</v>
      </c>
      <c r="H127" s="47">
        <f>VLOOKUP(CONCATENATE(F127,"a"),'Comp Plan 40'!$A$9:$R$46,G127+2,FALSE)</f>
        <v>83679</v>
      </c>
      <c r="I127" s="44" t="s">
        <v>325</v>
      </c>
      <c r="J127" s="44">
        <f t="shared" ca="1" si="5"/>
        <v>43</v>
      </c>
      <c r="K127" s="44" t="s">
        <v>33</v>
      </c>
      <c r="L127" s="43" t="s">
        <v>24</v>
      </c>
      <c r="M127" s="43" t="s">
        <v>326</v>
      </c>
      <c r="N127" s="48">
        <v>40</v>
      </c>
      <c r="O127" s="84" t="s">
        <v>26</v>
      </c>
    </row>
    <row r="128" spans="1:15" s="72" customFormat="1" ht="18" customHeight="1" x14ac:dyDescent="0.3">
      <c r="A128" s="49">
        <f t="shared" si="4"/>
        <v>121</v>
      </c>
      <c r="B128" s="43" t="s">
        <v>19</v>
      </c>
      <c r="C128" s="92">
        <v>998011611</v>
      </c>
      <c r="D128" s="45" t="s">
        <v>121</v>
      </c>
      <c r="E128" s="45" t="s">
        <v>327</v>
      </c>
      <c r="F128" s="46">
        <v>8</v>
      </c>
      <c r="G128" s="46">
        <v>4</v>
      </c>
      <c r="H128" s="47">
        <f>VLOOKUP(CONCATENATE(F128,"a"),'Comp Plan 40'!$A$9:$R$46,G128+2,FALSE)</f>
        <v>157930</v>
      </c>
      <c r="I128" s="44" t="s">
        <v>328</v>
      </c>
      <c r="J128" s="44">
        <f t="shared" ca="1" si="5"/>
        <v>34</v>
      </c>
      <c r="K128" s="44" t="s">
        <v>23</v>
      </c>
      <c r="L128" s="43" t="s">
        <v>24</v>
      </c>
      <c r="M128" s="43" t="s">
        <v>25</v>
      </c>
      <c r="N128" s="48">
        <v>40</v>
      </c>
      <c r="O128" s="84" t="s">
        <v>26</v>
      </c>
    </row>
    <row r="129" spans="1:15" s="72" customFormat="1" ht="18" customHeight="1" x14ac:dyDescent="0.3">
      <c r="A129" s="49">
        <f t="shared" si="4"/>
        <v>122</v>
      </c>
      <c r="B129" s="43" t="s">
        <v>19</v>
      </c>
      <c r="C129" s="92">
        <v>147108108</v>
      </c>
      <c r="D129" s="45" t="s">
        <v>329</v>
      </c>
      <c r="E129" s="45" t="s">
        <v>330</v>
      </c>
      <c r="F129" s="46">
        <v>5</v>
      </c>
      <c r="G129" s="46">
        <v>9</v>
      </c>
      <c r="H129" s="47">
        <f>VLOOKUP(CONCATENATE(F129,"a"),'Comp Plan 40'!$A$9:$R$46,G129+2,FALSE)</f>
        <v>101874</v>
      </c>
      <c r="I129" s="44" t="s">
        <v>331</v>
      </c>
      <c r="J129" s="44">
        <f t="shared" ca="1" si="5"/>
        <v>52</v>
      </c>
      <c r="K129" s="44" t="s">
        <v>23</v>
      </c>
      <c r="L129" s="43" t="s">
        <v>24</v>
      </c>
      <c r="M129" s="43" t="s">
        <v>53</v>
      </c>
      <c r="N129" s="48">
        <v>40</v>
      </c>
      <c r="O129" s="84" t="s">
        <v>26</v>
      </c>
    </row>
    <row r="130" spans="1:15" s="72" customFormat="1" ht="18" customHeight="1" x14ac:dyDescent="0.3">
      <c r="A130" s="49">
        <f t="shared" si="4"/>
        <v>123</v>
      </c>
      <c r="B130" s="43" t="s">
        <v>19</v>
      </c>
      <c r="C130" s="92">
        <v>106089296</v>
      </c>
      <c r="D130" s="45" t="s">
        <v>332</v>
      </c>
      <c r="E130" s="45" t="s">
        <v>333</v>
      </c>
      <c r="F130" s="46">
        <v>9</v>
      </c>
      <c r="G130" s="46">
        <v>10</v>
      </c>
      <c r="H130" s="47">
        <f>VLOOKUP(CONCATENATE(F130,"a"),'Comp Plan 40'!$A$9:$R$46,G130+2,FALSE)</f>
        <v>283644</v>
      </c>
      <c r="I130" s="44" t="s">
        <v>334</v>
      </c>
      <c r="J130" s="44">
        <f t="shared" ca="1" si="5"/>
        <v>45</v>
      </c>
      <c r="K130" s="44" t="s">
        <v>33</v>
      </c>
      <c r="L130" s="43" t="s">
        <v>24</v>
      </c>
      <c r="M130" s="43" t="s">
        <v>50</v>
      </c>
      <c r="N130" s="48">
        <v>40</v>
      </c>
      <c r="O130" s="84" t="s">
        <v>26</v>
      </c>
    </row>
    <row r="131" spans="1:15" s="72" customFormat="1" ht="18" customHeight="1" x14ac:dyDescent="0.3">
      <c r="A131" s="49">
        <f t="shared" si="4"/>
        <v>124</v>
      </c>
      <c r="B131" s="43" t="s">
        <v>19</v>
      </c>
      <c r="C131" s="92">
        <v>998006018</v>
      </c>
      <c r="D131" s="45" t="s">
        <v>54</v>
      </c>
      <c r="E131" s="45" t="s">
        <v>335</v>
      </c>
      <c r="F131" s="46">
        <v>7</v>
      </c>
      <c r="G131" s="46">
        <v>5</v>
      </c>
      <c r="H131" s="47">
        <f>VLOOKUP(CONCATENATE(F131,"a"),'Comp Plan 40'!$A$9:$R$46,G131+2,FALSE)</f>
        <v>138108</v>
      </c>
      <c r="I131" s="44" t="s">
        <v>336</v>
      </c>
      <c r="J131" s="44">
        <f t="shared" ca="1" si="5"/>
        <v>52</v>
      </c>
      <c r="K131" s="44" t="s">
        <v>23</v>
      </c>
      <c r="L131" s="43" t="s">
        <v>24</v>
      </c>
      <c r="M131" s="43" t="s">
        <v>47</v>
      </c>
      <c r="N131" s="48">
        <v>40</v>
      </c>
      <c r="O131" s="84" t="s">
        <v>26</v>
      </c>
    </row>
    <row r="132" spans="1:15" s="72" customFormat="1" ht="18" customHeight="1" x14ac:dyDescent="0.3">
      <c r="A132" s="49">
        <f t="shared" si="4"/>
        <v>125</v>
      </c>
      <c r="B132" s="43" t="s">
        <v>19</v>
      </c>
      <c r="C132" s="92">
        <v>998014761</v>
      </c>
      <c r="D132" s="45" t="s">
        <v>318</v>
      </c>
      <c r="E132" s="45" t="s">
        <v>337</v>
      </c>
      <c r="F132" s="46">
        <v>7</v>
      </c>
      <c r="G132" s="46">
        <v>5</v>
      </c>
      <c r="H132" s="47">
        <f>VLOOKUP(CONCATENATE(F132,"a"),'Comp Plan 40'!$A$9:$R$46,G132+2,FALSE)</f>
        <v>138108</v>
      </c>
      <c r="I132" s="44" t="s">
        <v>338</v>
      </c>
      <c r="J132" s="44">
        <f t="shared" ca="1" si="5"/>
        <v>36</v>
      </c>
      <c r="K132" s="44" t="s">
        <v>23</v>
      </c>
      <c r="L132" s="43" t="s">
        <v>24</v>
      </c>
      <c r="M132" s="43" t="s">
        <v>38</v>
      </c>
      <c r="N132" s="48">
        <v>40</v>
      </c>
      <c r="O132" s="84" t="s">
        <v>26</v>
      </c>
    </row>
    <row r="133" spans="1:15" s="72" customFormat="1" ht="18" customHeight="1" x14ac:dyDescent="0.3">
      <c r="A133" s="49">
        <f t="shared" si="4"/>
        <v>126</v>
      </c>
      <c r="B133" s="43" t="s">
        <v>19</v>
      </c>
      <c r="C133" s="92">
        <v>998018129</v>
      </c>
      <c r="D133" s="45" t="s">
        <v>339</v>
      </c>
      <c r="E133" s="45" t="s">
        <v>340</v>
      </c>
      <c r="F133" s="46">
        <v>6</v>
      </c>
      <c r="G133" s="46">
        <v>5</v>
      </c>
      <c r="H133" s="47">
        <f>VLOOKUP(CONCATENATE(F133,"a"),'Comp Plan 40'!$A$9:$R$46,G133+2,FALSE)</f>
        <v>108177</v>
      </c>
      <c r="I133" s="50">
        <v>23087</v>
      </c>
      <c r="J133" s="44">
        <f t="shared" ca="1" si="5"/>
        <v>59</v>
      </c>
      <c r="K133" s="44" t="s">
        <v>23</v>
      </c>
      <c r="L133" s="43" t="s">
        <v>24</v>
      </c>
      <c r="M133" s="43" t="s">
        <v>38</v>
      </c>
      <c r="N133" s="48">
        <v>40</v>
      </c>
      <c r="O133" s="84" t="s">
        <v>26</v>
      </c>
    </row>
    <row r="134" spans="1:15" s="72" customFormat="1" ht="18" customHeight="1" x14ac:dyDescent="0.3">
      <c r="A134" s="49">
        <f t="shared" si="4"/>
        <v>127</v>
      </c>
      <c r="B134" s="43" t="s">
        <v>19</v>
      </c>
      <c r="C134" s="92">
        <v>998009547</v>
      </c>
      <c r="D134" s="45" t="s">
        <v>30</v>
      </c>
      <c r="E134" s="45" t="s">
        <v>341</v>
      </c>
      <c r="F134" s="46">
        <v>9</v>
      </c>
      <c r="G134" s="46">
        <v>7</v>
      </c>
      <c r="H134" s="47">
        <f>VLOOKUP(CONCATENATE(F134,"a"),'Comp Plan 40'!$A$9:$R$46,G134+2,FALSE)</f>
        <v>254298</v>
      </c>
      <c r="I134" s="44" t="s">
        <v>342</v>
      </c>
      <c r="J134" s="44">
        <f t="shared" ca="1" si="5"/>
        <v>42</v>
      </c>
      <c r="K134" s="44" t="s">
        <v>33</v>
      </c>
      <c r="L134" s="43" t="s">
        <v>24</v>
      </c>
      <c r="M134" s="43" t="s">
        <v>124</v>
      </c>
      <c r="N134" s="48">
        <v>40</v>
      </c>
      <c r="O134" s="84" t="s">
        <v>26</v>
      </c>
    </row>
    <row r="135" spans="1:15" s="72" customFormat="1" ht="18" customHeight="1" x14ac:dyDescent="0.3">
      <c r="A135" s="49">
        <f t="shared" si="4"/>
        <v>128</v>
      </c>
      <c r="B135" s="43" t="s">
        <v>19</v>
      </c>
      <c r="C135" s="92">
        <v>105774731</v>
      </c>
      <c r="D135" s="45" t="s">
        <v>42</v>
      </c>
      <c r="E135" s="45" t="s">
        <v>343</v>
      </c>
      <c r="F135" s="46">
        <v>3</v>
      </c>
      <c r="G135" s="46">
        <v>9</v>
      </c>
      <c r="H135" s="47">
        <f>VLOOKUP(CONCATENATE(F135,"a"),'Comp Plan 40'!$A$9:$R$46,G135+2,FALSE)</f>
        <v>73451</v>
      </c>
      <c r="I135" s="44" t="s">
        <v>344</v>
      </c>
      <c r="J135" s="44">
        <f t="shared" ca="1" si="5"/>
        <v>49</v>
      </c>
      <c r="K135" s="44" t="s">
        <v>23</v>
      </c>
      <c r="L135" s="43" t="s">
        <v>24</v>
      </c>
      <c r="M135" s="43" t="s">
        <v>38</v>
      </c>
      <c r="N135" s="48">
        <v>40</v>
      </c>
      <c r="O135" s="84" t="s">
        <v>26</v>
      </c>
    </row>
    <row r="136" spans="1:15" s="72" customFormat="1" ht="18" customHeight="1" x14ac:dyDescent="0.3">
      <c r="A136" s="49">
        <f t="shared" si="4"/>
        <v>129</v>
      </c>
      <c r="B136" s="43" t="s">
        <v>19</v>
      </c>
      <c r="C136" s="92">
        <v>146832189</v>
      </c>
      <c r="D136" s="45" t="s">
        <v>153</v>
      </c>
      <c r="E136" s="45" t="s">
        <v>345</v>
      </c>
      <c r="F136" s="46">
        <v>9</v>
      </c>
      <c r="G136" s="46">
        <v>4</v>
      </c>
      <c r="H136" s="47">
        <f>VLOOKUP(CONCATENATE(F136,"a"),'Comp Plan 40'!$A$9:$R$46,G136+2,FALSE)</f>
        <v>224952</v>
      </c>
      <c r="I136" s="44" t="s">
        <v>346</v>
      </c>
      <c r="J136" s="44">
        <f t="shared" ca="1" si="5"/>
        <v>51</v>
      </c>
      <c r="K136" s="44" t="s">
        <v>33</v>
      </c>
      <c r="L136" s="43" t="s">
        <v>24</v>
      </c>
      <c r="M136" s="43" t="s">
        <v>59</v>
      </c>
      <c r="N136" s="48">
        <v>40</v>
      </c>
      <c r="O136" s="84" t="s">
        <v>26</v>
      </c>
    </row>
    <row r="137" spans="1:15" s="72" customFormat="1" ht="18" customHeight="1" x14ac:dyDescent="0.3">
      <c r="A137" s="49">
        <f t="shared" ref="A137:A200" si="6">A136+1</f>
        <v>130</v>
      </c>
      <c r="B137" s="43" t="s">
        <v>19</v>
      </c>
      <c r="C137" s="92">
        <v>998014409</v>
      </c>
      <c r="D137" s="45" t="s">
        <v>347</v>
      </c>
      <c r="E137" s="45" t="s">
        <v>348</v>
      </c>
      <c r="F137" s="46">
        <v>5</v>
      </c>
      <c r="G137" s="46">
        <v>1</v>
      </c>
      <c r="H137" s="47">
        <f>VLOOKUP(CONCATENATE(F137,"a"),'Comp Plan 40'!$A$9:$R$46,G137+2,FALSE)</f>
        <v>72762</v>
      </c>
      <c r="I137" s="44" t="s">
        <v>349</v>
      </c>
      <c r="J137" s="44">
        <f t="shared" ca="1" si="5"/>
        <v>34</v>
      </c>
      <c r="K137" s="44" t="s">
        <v>23</v>
      </c>
      <c r="L137" s="43" t="s">
        <v>24</v>
      </c>
      <c r="M137" s="43" t="s">
        <v>38</v>
      </c>
      <c r="N137" s="48">
        <v>40</v>
      </c>
      <c r="O137" s="84" t="s">
        <v>26</v>
      </c>
    </row>
    <row r="138" spans="1:15" s="72" customFormat="1" ht="18" customHeight="1" x14ac:dyDescent="0.3">
      <c r="A138" s="49">
        <f t="shared" si="6"/>
        <v>131</v>
      </c>
      <c r="B138" s="43" t="s">
        <v>19</v>
      </c>
      <c r="C138" s="92">
        <v>155831473</v>
      </c>
      <c r="D138" s="45" t="s">
        <v>42</v>
      </c>
      <c r="E138" s="45" t="s">
        <v>350</v>
      </c>
      <c r="F138" s="46">
        <v>4</v>
      </c>
      <c r="G138" s="46">
        <v>12</v>
      </c>
      <c r="H138" s="47">
        <f>VLOOKUP(CONCATENATE(F138,"a"),'Comp Plan 40'!$A$9:$R$46,G138+2,FALSE)</f>
        <v>97067</v>
      </c>
      <c r="I138" s="44" t="s">
        <v>351</v>
      </c>
      <c r="J138" s="44">
        <f t="shared" ca="1" si="5"/>
        <v>51</v>
      </c>
      <c r="K138" s="44" t="s">
        <v>23</v>
      </c>
      <c r="L138" s="43" t="s">
        <v>24</v>
      </c>
      <c r="M138" s="43" t="s">
        <v>38</v>
      </c>
      <c r="N138" s="48">
        <v>40</v>
      </c>
      <c r="O138" s="84" t="s">
        <v>26</v>
      </c>
    </row>
    <row r="139" spans="1:15" s="72" customFormat="1" ht="18" customHeight="1" x14ac:dyDescent="0.3">
      <c r="A139" s="49">
        <f t="shared" si="6"/>
        <v>132</v>
      </c>
      <c r="B139" s="43" t="s">
        <v>19</v>
      </c>
      <c r="C139" s="92">
        <v>130832195</v>
      </c>
      <c r="D139" s="45" t="s">
        <v>139</v>
      </c>
      <c r="E139" s="45" t="s">
        <v>352</v>
      </c>
      <c r="F139" s="46">
        <v>8</v>
      </c>
      <c r="G139" s="46">
        <v>10</v>
      </c>
      <c r="H139" s="47">
        <f>VLOOKUP(CONCATENATE(F139,"a"),'Comp Plan 40'!$A$9:$R$46,G139+2,FALSE)</f>
        <v>199132</v>
      </c>
      <c r="I139" s="44" t="s">
        <v>353</v>
      </c>
      <c r="J139" s="44">
        <f t="shared" ca="1" si="5"/>
        <v>44</v>
      </c>
      <c r="K139" s="44" t="s">
        <v>23</v>
      </c>
      <c r="L139" s="43" t="s">
        <v>24</v>
      </c>
      <c r="M139" s="43" t="s">
        <v>38</v>
      </c>
      <c r="N139" s="48">
        <v>40</v>
      </c>
      <c r="O139" s="84" t="s">
        <v>26</v>
      </c>
    </row>
    <row r="140" spans="1:15" s="72" customFormat="1" ht="18" customHeight="1" x14ac:dyDescent="0.3">
      <c r="A140" s="49">
        <f t="shared" si="6"/>
        <v>133</v>
      </c>
      <c r="B140" s="43" t="s">
        <v>19</v>
      </c>
      <c r="C140" s="92">
        <v>193332739</v>
      </c>
      <c r="D140" s="45" t="s">
        <v>318</v>
      </c>
      <c r="E140" s="45" t="s">
        <v>354</v>
      </c>
      <c r="F140" s="46">
        <v>8</v>
      </c>
      <c r="G140" s="46">
        <v>7</v>
      </c>
      <c r="H140" s="47">
        <f>VLOOKUP(CONCATENATE(F140,"a"),'Comp Plan 40'!$A$9:$R$46,G140+2,FALSE)</f>
        <v>178531</v>
      </c>
      <c r="I140" s="44" t="s">
        <v>355</v>
      </c>
      <c r="J140" s="44">
        <f t="shared" ca="1" si="5"/>
        <v>35</v>
      </c>
      <c r="K140" s="44" t="s">
        <v>23</v>
      </c>
      <c r="L140" s="43" t="s">
        <v>24</v>
      </c>
      <c r="M140" s="43" t="s">
        <v>38</v>
      </c>
      <c r="N140" s="48">
        <v>40</v>
      </c>
      <c r="O140" s="84" t="s">
        <v>26</v>
      </c>
    </row>
    <row r="141" spans="1:15" s="72" customFormat="1" ht="18" customHeight="1" x14ac:dyDescent="0.3">
      <c r="A141" s="49">
        <f t="shared" si="6"/>
        <v>134</v>
      </c>
      <c r="B141" s="43" t="s">
        <v>19</v>
      </c>
      <c r="C141" s="92">
        <v>156630445</v>
      </c>
      <c r="D141" s="45" t="s">
        <v>105</v>
      </c>
      <c r="E141" s="45" t="s">
        <v>356</v>
      </c>
      <c r="F141" s="46">
        <v>6</v>
      </c>
      <c r="G141" s="46">
        <v>6</v>
      </c>
      <c r="H141" s="47">
        <f>VLOOKUP(CONCATENATE(F141,"a"),'Comp Plan 40'!$A$9:$R$46,G141+2,FALSE)</f>
        <v>112684</v>
      </c>
      <c r="I141" s="44" t="s">
        <v>357</v>
      </c>
      <c r="J141" s="44">
        <f t="shared" ca="1" si="5"/>
        <v>37</v>
      </c>
      <c r="K141" s="44" t="s">
        <v>23</v>
      </c>
      <c r="L141" s="43" t="s">
        <v>24</v>
      </c>
      <c r="M141" s="43" t="s">
        <v>38</v>
      </c>
      <c r="N141" s="48">
        <v>40</v>
      </c>
      <c r="O141" s="84" t="s">
        <v>26</v>
      </c>
    </row>
    <row r="142" spans="1:15" s="72" customFormat="1" ht="18" customHeight="1" x14ac:dyDescent="0.3">
      <c r="A142" s="49">
        <f t="shared" si="6"/>
        <v>135</v>
      </c>
      <c r="B142" s="43" t="s">
        <v>19</v>
      </c>
      <c r="C142" s="92">
        <v>187880513</v>
      </c>
      <c r="D142" s="45" t="s">
        <v>358</v>
      </c>
      <c r="E142" s="45" t="s">
        <v>359</v>
      </c>
      <c r="F142" s="46">
        <v>11</v>
      </c>
      <c r="G142" s="46">
        <v>11</v>
      </c>
      <c r="H142" s="47">
        <f>VLOOKUP(CONCATENATE(F142,"a"),'Comp Plan 40'!$A$9:$R$46,G142+2,FALSE)</f>
        <v>438619</v>
      </c>
      <c r="I142" s="44" t="s">
        <v>360</v>
      </c>
      <c r="J142" s="44">
        <f t="shared" ca="1" si="5"/>
        <v>47</v>
      </c>
      <c r="K142" s="44" t="s">
        <v>33</v>
      </c>
      <c r="L142" s="43" t="s">
        <v>24</v>
      </c>
      <c r="M142" s="43" t="s">
        <v>124</v>
      </c>
      <c r="N142" s="48">
        <v>40</v>
      </c>
      <c r="O142" s="84" t="s">
        <v>26</v>
      </c>
    </row>
    <row r="143" spans="1:15" s="72" customFormat="1" ht="18" customHeight="1" x14ac:dyDescent="0.3">
      <c r="A143" s="49">
        <f t="shared" si="6"/>
        <v>136</v>
      </c>
      <c r="B143" s="43" t="s">
        <v>19</v>
      </c>
      <c r="C143" s="92">
        <v>998006660</v>
      </c>
      <c r="D143" s="45" t="s">
        <v>361</v>
      </c>
      <c r="E143" s="45" t="s">
        <v>362</v>
      </c>
      <c r="F143" s="46">
        <v>3</v>
      </c>
      <c r="G143" s="46">
        <v>4</v>
      </c>
      <c r="H143" s="47">
        <f>VLOOKUP(CONCATENATE(F143,"a"),'Comp Plan 40'!$A$9:$R$46,G143+2,FALSE)</f>
        <v>60336</v>
      </c>
      <c r="I143" s="44" t="s">
        <v>363</v>
      </c>
      <c r="J143" s="44">
        <f t="shared" ca="1" si="5"/>
        <v>59</v>
      </c>
      <c r="K143" s="44" t="s">
        <v>23</v>
      </c>
      <c r="L143" s="43" t="s">
        <v>24</v>
      </c>
      <c r="M143" s="43" t="s">
        <v>53</v>
      </c>
      <c r="N143" s="48">
        <v>40</v>
      </c>
      <c r="O143" s="84" t="s">
        <v>26</v>
      </c>
    </row>
    <row r="144" spans="1:15" s="72" customFormat="1" ht="18" customHeight="1" x14ac:dyDescent="0.3">
      <c r="A144" s="49">
        <f t="shared" si="6"/>
        <v>137</v>
      </c>
      <c r="B144" s="43" t="s">
        <v>19</v>
      </c>
      <c r="C144" s="92">
        <v>106631628</v>
      </c>
      <c r="D144" s="45" t="s">
        <v>364</v>
      </c>
      <c r="E144" s="45" t="s">
        <v>365</v>
      </c>
      <c r="F144" s="46">
        <v>9</v>
      </c>
      <c r="G144" s="46">
        <v>4</v>
      </c>
      <c r="H144" s="47">
        <f>VLOOKUP(CONCATENATE(F144,"a"),'Comp Plan 40'!$A$9:$R$46,G144+2,FALSE)</f>
        <v>224952</v>
      </c>
      <c r="I144" s="44" t="s">
        <v>366</v>
      </c>
      <c r="J144" s="44">
        <f t="shared" ca="1" si="5"/>
        <v>37</v>
      </c>
      <c r="K144" s="44" t="s">
        <v>33</v>
      </c>
      <c r="L144" s="43" t="s">
        <v>24</v>
      </c>
      <c r="M144" s="43" t="s">
        <v>38</v>
      </c>
      <c r="N144" s="48">
        <v>40</v>
      </c>
      <c r="O144" s="84" t="s">
        <v>26</v>
      </c>
    </row>
    <row r="145" spans="1:15" s="72" customFormat="1" ht="18" customHeight="1" x14ac:dyDescent="0.3">
      <c r="A145" s="49">
        <f t="shared" si="6"/>
        <v>138</v>
      </c>
      <c r="B145" s="43" t="s">
        <v>19</v>
      </c>
      <c r="C145" s="92">
        <v>998003777</v>
      </c>
      <c r="D145" s="45" t="s">
        <v>367</v>
      </c>
      <c r="E145" s="45" t="s">
        <v>368</v>
      </c>
      <c r="F145" s="46">
        <v>5</v>
      </c>
      <c r="G145" s="46">
        <v>8</v>
      </c>
      <c r="H145" s="47">
        <f>VLOOKUP(CONCATENATE(F145,"a"),'Comp Plan 40'!$A$9:$R$46,G145+2,FALSE)</f>
        <v>98235</v>
      </c>
      <c r="I145" s="44" t="s">
        <v>369</v>
      </c>
      <c r="J145" s="44">
        <f t="shared" ca="1" si="5"/>
        <v>46</v>
      </c>
      <c r="K145" s="44" t="s">
        <v>23</v>
      </c>
      <c r="L145" s="43" t="s">
        <v>24</v>
      </c>
      <c r="M145" s="43" t="s">
        <v>38</v>
      </c>
      <c r="N145" s="48">
        <v>40</v>
      </c>
      <c r="O145" s="84" t="s">
        <v>26</v>
      </c>
    </row>
    <row r="146" spans="1:15" s="72" customFormat="1" ht="18" customHeight="1" x14ac:dyDescent="0.3">
      <c r="A146" s="49">
        <f t="shared" si="6"/>
        <v>139</v>
      </c>
      <c r="B146" s="43" t="s">
        <v>19</v>
      </c>
      <c r="C146" s="92">
        <v>998014731</v>
      </c>
      <c r="D146" s="45" t="s">
        <v>234</v>
      </c>
      <c r="E146" s="45" t="s">
        <v>370</v>
      </c>
      <c r="F146" s="46">
        <v>5</v>
      </c>
      <c r="G146" s="46">
        <v>2</v>
      </c>
      <c r="H146" s="47">
        <f>VLOOKUP(CONCATENATE(F146,"a"),'Comp Plan 40'!$A$9:$R$46,G146+2,FALSE)</f>
        <v>76401</v>
      </c>
      <c r="I146" s="44" t="s">
        <v>371</v>
      </c>
      <c r="J146" s="44">
        <f t="shared" ca="1" si="5"/>
        <v>38</v>
      </c>
      <c r="K146" s="44" t="s">
        <v>23</v>
      </c>
      <c r="L146" s="43" t="s">
        <v>24</v>
      </c>
      <c r="M146" s="43" t="s">
        <v>38</v>
      </c>
      <c r="N146" s="48">
        <v>40</v>
      </c>
      <c r="O146" s="84" t="s">
        <v>26</v>
      </c>
    </row>
    <row r="147" spans="1:15" s="72" customFormat="1" ht="18" customHeight="1" x14ac:dyDescent="0.3">
      <c r="A147" s="49">
        <f t="shared" si="6"/>
        <v>140</v>
      </c>
      <c r="B147" s="51" t="s">
        <v>19</v>
      </c>
      <c r="C147" s="92">
        <v>998008424</v>
      </c>
      <c r="D147" s="45" t="s">
        <v>95</v>
      </c>
      <c r="E147" s="45" t="s">
        <v>372</v>
      </c>
      <c r="F147" s="46">
        <v>7</v>
      </c>
      <c r="G147" s="46">
        <v>5</v>
      </c>
      <c r="H147" s="47">
        <f>VLOOKUP(CONCATENATE(F147,"a"),'Comp Plan 40'!$A$9:$R$46,G147+2,FALSE)</f>
        <v>138108</v>
      </c>
      <c r="I147" s="50">
        <v>32361</v>
      </c>
      <c r="J147" s="44">
        <f t="shared" ca="1" si="5"/>
        <v>34</v>
      </c>
      <c r="K147" s="44" t="s">
        <v>23</v>
      </c>
      <c r="L147" s="43" t="s">
        <v>80</v>
      </c>
      <c r="M147" s="43" t="s">
        <v>200</v>
      </c>
      <c r="N147" s="48">
        <v>40</v>
      </c>
      <c r="O147" s="84" t="s">
        <v>26</v>
      </c>
    </row>
    <row r="148" spans="1:15" s="72" customFormat="1" ht="18" customHeight="1" x14ac:dyDescent="0.3">
      <c r="A148" s="49">
        <f t="shared" si="6"/>
        <v>141</v>
      </c>
      <c r="B148" s="43" t="s">
        <v>19</v>
      </c>
      <c r="C148" s="92">
        <v>998001633</v>
      </c>
      <c r="D148" s="45" t="s">
        <v>373</v>
      </c>
      <c r="E148" s="45" t="s">
        <v>374</v>
      </c>
      <c r="F148" s="46">
        <v>9</v>
      </c>
      <c r="G148" s="46">
        <v>3</v>
      </c>
      <c r="H148" s="47">
        <f>VLOOKUP(CONCATENATE(F148,"a"),'Comp Plan 40'!$A$9:$R$46,G148+2,FALSE)</f>
        <v>215170</v>
      </c>
      <c r="I148" s="44" t="s">
        <v>375</v>
      </c>
      <c r="J148" s="44">
        <f t="shared" ca="1" si="5"/>
        <v>41</v>
      </c>
      <c r="K148" s="44" t="s">
        <v>33</v>
      </c>
      <c r="L148" s="43" t="s">
        <v>24</v>
      </c>
      <c r="M148" s="43" t="s">
        <v>94</v>
      </c>
      <c r="N148" s="48">
        <v>40</v>
      </c>
      <c r="O148" s="84" t="s">
        <v>26</v>
      </c>
    </row>
    <row r="149" spans="1:15" s="72" customFormat="1" ht="18" customHeight="1" x14ac:dyDescent="0.3">
      <c r="A149" s="49">
        <f t="shared" si="6"/>
        <v>142</v>
      </c>
      <c r="B149" s="43" t="s">
        <v>19</v>
      </c>
      <c r="C149" s="92">
        <v>106971162</v>
      </c>
      <c r="D149" s="45" t="s">
        <v>376</v>
      </c>
      <c r="E149" s="45" t="s">
        <v>377</v>
      </c>
      <c r="F149" s="46">
        <v>6</v>
      </c>
      <c r="G149" s="46">
        <v>7</v>
      </c>
      <c r="H149" s="47">
        <f>VLOOKUP(CONCATENATE(F149,"a"),'Comp Plan 40'!$A$9:$R$46,G149+2,FALSE)</f>
        <v>117191</v>
      </c>
      <c r="I149" s="44" t="s">
        <v>378</v>
      </c>
      <c r="J149" s="44">
        <f t="shared" ca="1" si="5"/>
        <v>50</v>
      </c>
      <c r="K149" s="44" t="s">
        <v>23</v>
      </c>
      <c r="L149" s="43" t="s">
        <v>24</v>
      </c>
      <c r="M149" s="43" t="s">
        <v>38</v>
      </c>
      <c r="N149" s="48">
        <v>40</v>
      </c>
      <c r="O149" s="84" t="s">
        <v>26</v>
      </c>
    </row>
    <row r="150" spans="1:15" s="72" customFormat="1" ht="18" customHeight="1" x14ac:dyDescent="0.3">
      <c r="A150" s="49">
        <f t="shared" si="6"/>
        <v>143</v>
      </c>
      <c r="B150" s="43" t="s">
        <v>19</v>
      </c>
      <c r="C150" s="92">
        <v>998014947</v>
      </c>
      <c r="D150" s="45" t="s">
        <v>42</v>
      </c>
      <c r="E150" s="45" t="s">
        <v>379</v>
      </c>
      <c r="F150" s="46">
        <v>3</v>
      </c>
      <c r="G150" s="46">
        <v>6</v>
      </c>
      <c r="H150" s="47">
        <f>VLOOKUP(CONCATENATE(F150,"a"),'Comp Plan 40'!$A$9:$R$46,G150+2,FALSE)</f>
        <v>65582</v>
      </c>
      <c r="I150" s="44" t="s">
        <v>380</v>
      </c>
      <c r="J150" s="44">
        <f t="shared" ca="1" si="5"/>
        <v>50</v>
      </c>
      <c r="K150" s="44" t="s">
        <v>23</v>
      </c>
      <c r="L150" s="43" t="s">
        <v>24</v>
      </c>
      <c r="M150" s="43" t="s">
        <v>38</v>
      </c>
      <c r="N150" s="48">
        <v>40</v>
      </c>
      <c r="O150" s="84" t="s">
        <v>26</v>
      </c>
    </row>
    <row r="151" spans="1:15" s="72" customFormat="1" ht="18" customHeight="1" x14ac:dyDescent="0.3">
      <c r="A151" s="49">
        <f t="shared" si="6"/>
        <v>144</v>
      </c>
      <c r="B151" s="43" t="s">
        <v>19</v>
      </c>
      <c r="C151" s="92">
        <v>119672286</v>
      </c>
      <c r="D151" s="45" t="s">
        <v>128</v>
      </c>
      <c r="E151" s="45" t="s">
        <v>381</v>
      </c>
      <c r="F151" s="46">
        <v>11</v>
      </c>
      <c r="G151" s="46">
        <v>10</v>
      </c>
      <c r="H151" s="47">
        <f>VLOOKUP(CONCATENATE(F151,"a"),'Comp Plan 40'!$A$9:$R$46,G151+2,FALSE)</f>
        <v>423999</v>
      </c>
      <c r="I151" s="44" t="s">
        <v>382</v>
      </c>
      <c r="J151" s="44">
        <f t="shared" ca="1" si="5"/>
        <v>57</v>
      </c>
      <c r="K151" s="44" t="s">
        <v>23</v>
      </c>
      <c r="L151" s="43" t="s">
        <v>24</v>
      </c>
      <c r="M151" s="43" t="s">
        <v>25</v>
      </c>
      <c r="N151" s="48">
        <v>40</v>
      </c>
      <c r="O151" s="84" t="s">
        <v>26</v>
      </c>
    </row>
    <row r="152" spans="1:15" s="72" customFormat="1" ht="18" customHeight="1" x14ac:dyDescent="0.3">
      <c r="A152" s="49">
        <f t="shared" si="6"/>
        <v>145</v>
      </c>
      <c r="B152" s="43" t="s">
        <v>19</v>
      </c>
      <c r="C152" s="92">
        <v>998013406</v>
      </c>
      <c r="D152" s="45" t="s">
        <v>27</v>
      </c>
      <c r="E152" s="45" t="s">
        <v>383</v>
      </c>
      <c r="F152" s="46">
        <v>8</v>
      </c>
      <c r="G152" s="46">
        <v>6</v>
      </c>
      <c r="H152" s="47">
        <f>VLOOKUP(CONCATENATE(F152,"a"),'Comp Plan 40'!$A$9:$R$46,G152+2,FALSE)</f>
        <v>171664</v>
      </c>
      <c r="I152" s="44" t="s">
        <v>384</v>
      </c>
      <c r="J152" s="44">
        <f t="shared" ca="1" si="5"/>
        <v>37</v>
      </c>
      <c r="K152" s="44" t="s">
        <v>23</v>
      </c>
      <c r="L152" s="43" t="s">
        <v>24</v>
      </c>
      <c r="M152" s="43" t="s">
        <v>53</v>
      </c>
      <c r="N152" s="48">
        <v>40</v>
      </c>
      <c r="O152" s="84" t="s">
        <v>26</v>
      </c>
    </row>
    <row r="153" spans="1:15" s="72" customFormat="1" ht="18" customHeight="1" x14ac:dyDescent="0.3">
      <c r="A153" s="49">
        <f t="shared" si="6"/>
        <v>146</v>
      </c>
      <c r="B153" s="43" t="s">
        <v>19</v>
      </c>
      <c r="C153" s="92">
        <v>182107167</v>
      </c>
      <c r="D153" s="45" t="s">
        <v>179</v>
      </c>
      <c r="E153" s="45" t="s">
        <v>385</v>
      </c>
      <c r="F153" s="46">
        <v>4</v>
      </c>
      <c r="G153" s="46">
        <v>14</v>
      </c>
      <c r="H153" s="47">
        <f>VLOOKUP(CONCATENATE(F153,"a"),'Comp Plan 40'!$A$9:$R$46,G153+2,FALSE)</f>
        <v>103329</v>
      </c>
      <c r="I153" s="44" t="s">
        <v>386</v>
      </c>
      <c r="J153" s="44">
        <f t="shared" ca="1" si="5"/>
        <v>50</v>
      </c>
      <c r="K153" s="44" t="s">
        <v>33</v>
      </c>
      <c r="L153" s="43" t="s">
        <v>24</v>
      </c>
      <c r="M153" s="43" t="s">
        <v>94</v>
      </c>
      <c r="N153" s="48">
        <v>40</v>
      </c>
      <c r="O153" s="84" t="s">
        <v>26</v>
      </c>
    </row>
    <row r="154" spans="1:15" s="72" customFormat="1" ht="18" customHeight="1" x14ac:dyDescent="0.3">
      <c r="A154" s="49">
        <f t="shared" si="6"/>
        <v>147</v>
      </c>
      <c r="B154" s="43" t="s">
        <v>19</v>
      </c>
      <c r="C154" s="92">
        <v>998005667</v>
      </c>
      <c r="D154" s="45" t="s">
        <v>387</v>
      </c>
      <c r="E154" s="45" t="s">
        <v>388</v>
      </c>
      <c r="F154" s="46">
        <v>5</v>
      </c>
      <c r="G154" s="46">
        <v>1</v>
      </c>
      <c r="H154" s="47">
        <f>VLOOKUP(CONCATENATE(F154,"a"),'Comp Plan 40'!$A$9:$R$46,G154+2,FALSE)</f>
        <v>72762</v>
      </c>
      <c r="I154" s="44" t="s">
        <v>389</v>
      </c>
      <c r="J154" s="44">
        <f t="shared" ca="1" si="5"/>
        <v>40</v>
      </c>
      <c r="K154" s="44" t="s">
        <v>23</v>
      </c>
      <c r="L154" s="43" t="s">
        <v>24</v>
      </c>
      <c r="M154" s="43" t="s">
        <v>38</v>
      </c>
      <c r="N154" s="48">
        <v>40</v>
      </c>
      <c r="O154" s="84" t="s">
        <v>26</v>
      </c>
    </row>
    <row r="155" spans="1:15" s="72" customFormat="1" ht="18" customHeight="1" x14ac:dyDescent="0.3">
      <c r="A155" s="49">
        <f t="shared" si="6"/>
        <v>148</v>
      </c>
      <c r="B155" s="43" t="s">
        <v>19</v>
      </c>
      <c r="C155" s="92">
        <v>998000612</v>
      </c>
      <c r="D155" s="45" t="s">
        <v>105</v>
      </c>
      <c r="E155" s="45" t="s">
        <v>390</v>
      </c>
      <c r="F155" s="46">
        <v>7</v>
      </c>
      <c r="G155" s="46">
        <v>8</v>
      </c>
      <c r="H155" s="47">
        <f>VLOOKUP(CONCATENATE(F155,"a"),'Comp Plan 40'!$A$9:$R$46,G155+2,FALSE)</f>
        <v>155373</v>
      </c>
      <c r="I155" s="44" t="s">
        <v>391</v>
      </c>
      <c r="J155" s="44">
        <f t="shared" ca="1" si="5"/>
        <v>47</v>
      </c>
      <c r="K155" s="44" t="s">
        <v>23</v>
      </c>
      <c r="L155" s="43" t="s">
        <v>24</v>
      </c>
      <c r="M155" s="43" t="s">
        <v>38</v>
      </c>
      <c r="N155" s="48">
        <v>40</v>
      </c>
      <c r="O155" s="84" t="s">
        <v>26</v>
      </c>
    </row>
    <row r="156" spans="1:15" s="72" customFormat="1" ht="18" customHeight="1" x14ac:dyDescent="0.3">
      <c r="A156" s="49">
        <f t="shared" si="6"/>
        <v>149</v>
      </c>
      <c r="B156" s="43" t="s">
        <v>19</v>
      </c>
      <c r="C156" s="92">
        <v>989075115</v>
      </c>
      <c r="D156" s="45" t="s">
        <v>131</v>
      </c>
      <c r="E156" s="45" t="s">
        <v>392</v>
      </c>
      <c r="F156" s="46">
        <v>8</v>
      </c>
      <c r="G156" s="46">
        <v>2</v>
      </c>
      <c r="H156" s="47">
        <f>VLOOKUP(CONCATENATE(F156,"a"),'Comp Plan 40'!$A$9:$R$46,G156+2,FALSE)</f>
        <v>144196</v>
      </c>
      <c r="I156" s="50">
        <v>32661</v>
      </c>
      <c r="J156" s="44">
        <f t="shared" ca="1" si="5"/>
        <v>33</v>
      </c>
      <c r="K156" s="44" t="s">
        <v>33</v>
      </c>
      <c r="L156" s="43" t="s">
        <v>24</v>
      </c>
      <c r="M156" s="43" t="s">
        <v>38</v>
      </c>
      <c r="N156" s="48">
        <v>40</v>
      </c>
      <c r="O156" s="84" t="s">
        <v>26</v>
      </c>
    </row>
    <row r="157" spans="1:15" s="72" customFormat="1" ht="18" customHeight="1" x14ac:dyDescent="0.3">
      <c r="A157" s="49">
        <f t="shared" si="6"/>
        <v>150</v>
      </c>
      <c r="B157" s="43" t="s">
        <v>19</v>
      </c>
      <c r="C157" s="92">
        <v>107403938</v>
      </c>
      <c r="D157" s="45" t="s">
        <v>148</v>
      </c>
      <c r="E157" s="45" t="s">
        <v>393</v>
      </c>
      <c r="F157" s="46">
        <v>8</v>
      </c>
      <c r="G157" s="46">
        <v>2</v>
      </c>
      <c r="H157" s="47">
        <f>VLOOKUP(CONCATENATE(F157,"a"),'Comp Plan 40'!$A$9:$R$46,G157+2,FALSE)</f>
        <v>144196</v>
      </c>
      <c r="I157" s="44" t="s">
        <v>394</v>
      </c>
      <c r="J157" s="44">
        <f t="shared" ca="1" si="5"/>
        <v>50</v>
      </c>
      <c r="K157" s="44" t="s">
        <v>23</v>
      </c>
      <c r="L157" s="43" t="s">
        <v>24</v>
      </c>
      <c r="M157" s="43" t="s">
        <v>38</v>
      </c>
      <c r="N157" s="48">
        <v>40</v>
      </c>
      <c r="O157" s="84" t="s">
        <v>26</v>
      </c>
    </row>
    <row r="158" spans="1:15" s="72" customFormat="1" ht="18" customHeight="1" x14ac:dyDescent="0.3">
      <c r="A158" s="49">
        <f t="shared" si="6"/>
        <v>151</v>
      </c>
      <c r="B158" s="43" t="s">
        <v>19</v>
      </c>
      <c r="C158" s="92">
        <v>107412641</v>
      </c>
      <c r="D158" s="45" t="s">
        <v>251</v>
      </c>
      <c r="E158" s="45" t="s">
        <v>395</v>
      </c>
      <c r="F158" s="46">
        <v>5</v>
      </c>
      <c r="G158" s="46">
        <v>12</v>
      </c>
      <c r="H158" s="47">
        <f>VLOOKUP(CONCATENATE(F158,"a"),'Comp Plan 40'!$A$9:$R$46,G158+2,FALSE)</f>
        <v>112791</v>
      </c>
      <c r="I158" s="44" t="s">
        <v>396</v>
      </c>
      <c r="J158" s="44">
        <f t="shared" ca="1" si="5"/>
        <v>52</v>
      </c>
      <c r="K158" s="44" t="s">
        <v>23</v>
      </c>
      <c r="L158" s="43" t="s">
        <v>24</v>
      </c>
      <c r="M158" s="43" t="s">
        <v>53</v>
      </c>
      <c r="N158" s="48">
        <v>40</v>
      </c>
      <c r="O158" s="84" t="s">
        <v>26</v>
      </c>
    </row>
    <row r="159" spans="1:15" s="72" customFormat="1" ht="18" customHeight="1" x14ac:dyDescent="0.3">
      <c r="A159" s="49">
        <f t="shared" si="6"/>
        <v>152</v>
      </c>
      <c r="B159" s="43" t="s">
        <v>19</v>
      </c>
      <c r="C159" s="92">
        <v>998003629</v>
      </c>
      <c r="D159" s="45" t="s">
        <v>213</v>
      </c>
      <c r="E159" s="45" t="s">
        <v>397</v>
      </c>
      <c r="F159" s="46">
        <v>4</v>
      </c>
      <c r="G159" s="46">
        <v>8</v>
      </c>
      <c r="H159" s="47">
        <f>VLOOKUP(CONCATENATE(F159,"a"),'Comp Plan 40'!$A$9:$R$46,G159+2,FALSE)</f>
        <v>84543</v>
      </c>
      <c r="I159" s="44" t="s">
        <v>398</v>
      </c>
      <c r="J159" s="44">
        <f t="shared" ca="1" si="5"/>
        <v>53</v>
      </c>
      <c r="K159" s="44" t="s">
        <v>23</v>
      </c>
      <c r="L159" s="43" t="s">
        <v>24</v>
      </c>
      <c r="M159" s="43" t="s">
        <v>38</v>
      </c>
      <c r="N159" s="48">
        <v>40</v>
      </c>
      <c r="O159" s="84" t="s">
        <v>26</v>
      </c>
    </row>
    <row r="160" spans="1:15" s="72" customFormat="1" ht="18" customHeight="1" x14ac:dyDescent="0.3">
      <c r="A160" s="49">
        <f t="shared" si="6"/>
        <v>153</v>
      </c>
      <c r="B160" s="43" t="s">
        <v>19</v>
      </c>
      <c r="C160" s="92">
        <v>561144020</v>
      </c>
      <c r="D160" s="45" t="s">
        <v>399</v>
      </c>
      <c r="E160" s="45" t="s">
        <v>400</v>
      </c>
      <c r="F160" s="46">
        <v>6</v>
      </c>
      <c r="G160" s="46">
        <v>3</v>
      </c>
      <c r="H160" s="47">
        <f>VLOOKUP(CONCATENATE(F160,"a"),'Comp Plan 40'!$A$9:$R$46,G160+2,FALSE)</f>
        <v>99163</v>
      </c>
      <c r="I160" s="50">
        <v>32607</v>
      </c>
      <c r="J160" s="44">
        <f t="shared" ca="1" si="5"/>
        <v>33</v>
      </c>
      <c r="K160" s="44" t="s">
        <v>23</v>
      </c>
      <c r="L160" s="43" t="s">
        <v>24</v>
      </c>
      <c r="M160" s="43" t="s">
        <v>25</v>
      </c>
      <c r="N160" s="48">
        <v>40</v>
      </c>
      <c r="O160" s="84" t="s">
        <v>26</v>
      </c>
    </row>
    <row r="161" spans="1:15" s="72" customFormat="1" ht="18" customHeight="1" x14ac:dyDescent="0.3">
      <c r="A161" s="49">
        <f t="shared" si="6"/>
        <v>154</v>
      </c>
      <c r="B161" s="43" t="s">
        <v>19</v>
      </c>
      <c r="C161" s="92">
        <v>107486881</v>
      </c>
      <c r="D161" s="45" t="s">
        <v>401</v>
      </c>
      <c r="E161" s="45" t="s">
        <v>402</v>
      </c>
      <c r="F161" s="46">
        <v>6</v>
      </c>
      <c r="G161" s="46">
        <v>8</v>
      </c>
      <c r="H161" s="47">
        <f>VLOOKUP(CONCATENATE(F161,"a"),'Comp Plan 40'!$A$9:$R$46,G161+2,FALSE)</f>
        <v>121698</v>
      </c>
      <c r="I161" s="44" t="s">
        <v>403</v>
      </c>
      <c r="J161" s="44">
        <f t="shared" ref="J161:J224" ca="1" si="7">INT(YEARFRAC(I161,TODAY()))</f>
        <v>46</v>
      </c>
      <c r="K161" s="44" t="s">
        <v>23</v>
      </c>
      <c r="L161" s="43" t="s">
        <v>24</v>
      </c>
      <c r="M161" s="43" t="s">
        <v>25</v>
      </c>
      <c r="N161" s="48">
        <v>40</v>
      </c>
      <c r="O161" s="84" t="s">
        <v>26</v>
      </c>
    </row>
    <row r="162" spans="1:15" s="72" customFormat="1" ht="18" customHeight="1" x14ac:dyDescent="0.3">
      <c r="A162" s="49">
        <f t="shared" si="6"/>
        <v>155</v>
      </c>
      <c r="B162" s="43" t="s">
        <v>19</v>
      </c>
      <c r="C162" s="92">
        <v>998015998</v>
      </c>
      <c r="D162" s="45" t="s">
        <v>91</v>
      </c>
      <c r="E162" s="45" t="s">
        <v>404</v>
      </c>
      <c r="F162" s="46">
        <v>6</v>
      </c>
      <c r="G162" s="46">
        <v>3</v>
      </c>
      <c r="H162" s="47">
        <f>VLOOKUP(CONCATENATE(F162,"a"),'Comp Plan 40'!$A$9:$R$46,G162+2,FALSE)</f>
        <v>99163</v>
      </c>
      <c r="I162" s="44" t="s">
        <v>405</v>
      </c>
      <c r="J162" s="44">
        <f t="shared" ca="1" si="7"/>
        <v>39</v>
      </c>
      <c r="K162" s="44" t="s">
        <v>23</v>
      </c>
      <c r="L162" s="43" t="s">
        <v>24</v>
      </c>
      <c r="M162" s="43" t="s">
        <v>38</v>
      </c>
      <c r="N162" s="48">
        <v>40</v>
      </c>
      <c r="O162" s="84" t="s">
        <v>26</v>
      </c>
    </row>
    <row r="163" spans="1:15" s="72" customFormat="1" ht="18" customHeight="1" x14ac:dyDescent="0.3">
      <c r="A163" s="49">
        <f t="shared" si="6"/>
        <v>156</v>
      </c>
      <c r="B163" s="43" t="s">
        <v>19</v>
      </c>
      <c r="C163" s="92">
        <v>157497014</v>
      </c>
      <c r="D163" s="45" t="s">
        <v>387</v>
      </c>
      <c r="E163" s="45" t="s">
        <v>406</v>
      </c>
      <c r="F163" s="46">
        <v>4</v>
      </c>
      <c r="G163" s="46">
        <v>2</v>
      </c>
      <c r="H163" s="47">
        <f>VLOOKUP(CONCATENATE(F163,"a"),'Comp Plan 40'!$A$9:$R$46,G163+2,FALSE)</f>
        <v>65757</v>
      </c>
      <c r="I163" s="44" t="s">
        <v>407</v>
      </c>
      <c r="J163" s="44">
        <f t="shared" ca="1" si="7"/>
        <v>43</v>
      </c>
      <c r="K163" s="44" t="s">
        <v>23</v>
      </c>
      <c r="L163" s="43" t="s">
        <v>24</v>
      </c>
      <c r="M163" s="43" t="s">
        <v>94</v>
      </c>
      <c r="N163" s="48">
        <v>40</v>
      </c>
      <c r="O163" s="84" t="s">
        <v>26</v>
      </c>
    </row>
    <row r="164" spans="1:15" s="72" customFormat="1" ht="18" customHeight="1" x14ac:dyDescent="0.3">
      <c r="A164" s="49">
        <f t="shared" si="6"/>
        <v>157</v>
      </c>
      <c r="B164" s="43" t="s">
        <v>19</v>
      </c>
      <c r="C164" s="92">
        <v>132500543</v>
      </c>
      <c r="D164" s="45" t="s">
        <v>168</v>
      </c>
      <c r="E164" s="45" t="s">
        <v>408</v>
      </c>
      <c r="F164" s="46">
        <v>5</v>
      </c>
      <c r="G164" s="46">
        <v>11</v>
      </c>
      <c r="H164" s="47">
        <f>VLOOKUP(CONCATENATE(F164,"a"),'Comp Plan 40'!$A$9:$R$46,G164+2,FALSE)</f>
        <v>109152</v>
      </c>
      <c r="I164" s="44" t="s">
        <v>409</v>
      </c>
      <c r="J164" s="44">
        <f t="shared" ca="1" si="7"/>
        <v>55</v>
      </c>
      <c r="K164" s="44" t="s">
        <v>23</v>
      </c>
      <c r="L164" s="43" t="s">
        <v>24</v>
      </c>
      <c r="M164" s="43" t="s">
        <v>38</v>
      </c>
      <c r="N164" s="48">
        <v>40</v>
      </c>
      <c r="O164" s="84" t="s">
        <v>26</v>
      </c>
    </row>
    <row r="165" spans="1:15" s="72" customFormat="1" ht="18" customHeight="1" x14ac:dyDescent="0.3">
      <c r="A165" s="49">
        <f t="shared" si="6"/>
        <v>158</v>
      </c>
      <c r="B165" s="43" t="s">
        <v>19</v>
      </c>
      <c r="C165" s="92">
        <v>98894770</v>
      </c>
      <c r="D165" s="45" t="s">
        <v>42</v>
      </c>
      <c r="E165" s="45" t="s">
        <v>410</v>
      </c>
      <c r="F165" s="46">
        <v>3</v>
      </c>
      <c r="G165" s="46">
        <v>4</v>
      </c>
      <c r="H165" s="47">
        <f>VLOOKUP(CONCATENATE(F165,"a"),'Comp Plan 40'!$A$9:$R$46,G165+2,FALSE)</f>
        <v>60336</v>
      </c>
      <c r="I165" s="50">
        <v>29646</v>
      </c>
      <c r="J165" s="44">
        <f t="shared" ca="1" si="7"/>
        <v>41</v>
      </c>
      <c r="K165" s="44" t="s">
        <v>23</v>
      </c>
      <c r="L165" s="43" t="s">
        <v>24</v>
      </c>
      <c r="M165" s="43" t="s">
        <v>38</v>
      </c>
      <c r="N165" s="48">
        <v>48</v>
      </c>
      <c r="O165" s="84" t="s">
        <v>26</v>
      </c>
    </row>
    <row r="166" spans="1:15" s="72" customFormat="1" ht="18" customHeight="1" x14ac:dyDescent="0.3">
      <c r="A166" s="49">
        <f t="shared" si="6"/>
        <v>159</v>
      </c>
      <c r="B166" s="43" t="s">
        <v>19</v>
      </c>
      <c r="C166" s="92">
        <v>998011033</v>
      </c>
      <c r="D166" s="45" t="s">
        <v>81</v>
      </c>
      <c r="E166" s="45" t="s">
        <v>411</v>
      </c>
      <c r="F166" s="46">
        <v>8</v>
      </c>
      <c r="G166" s="46">
        <v>4</v>
      </c>
      <c r="H166" s="47">
        <f>VLOOKUP(CONCATENATE(F166,"a"),'Comp Plan 40'!$A$9:$R$46,G166+2,FALSE)</f>
        <v>157930</v>
      </c>
      <c r="I166" s="44" t="s">
        <v>412</v>
      </c>
      <c r="J166" s="44">
        <f t="shared" ca="1" si="7"/>
        <v>48</v>
      </c>
      <c r="K166" s="44" t="s">
        <v>23</v>
      </c>
      <c r="L166" s="43" t="s">
        <v>24</v>
      </c>
      <c r="M166" s="43" t="s">
        <v>197</v>
      </c>
      <c r="N166" s="48">
        <v>40</v>
      </c>
      <c r="O166" s="84" t="s">
        <v>26</v>
      </c>
    </row>
    <row r="167" spans="1:15" s="72" customFormat="1" ht="18" customHeight="1" x14ac:dyDescent="0.3">
      <c r="A167" s="49">
        <f t="shared" si="6"/>
        <v>160</v>
      </c>
      <c r="B167" s="43" t="s">
        <v>19</v>
      </c>
      <c r="C167" s="92">
        <v>998001258</v>
      </c>
      <c r="D167" s="45" t="s">
        <v>413</v>
      </c>
      <c r="E167" s="45" t="s">
        <v>414</v>
      </c>
      <c r="F167" s="46">
        <v>9</v>
      </c>
      <c r="G167" s="46">
        <v>1</v>
      </c>
      <c r="H167" s="47">
        <f>VLOOKUP(CONCATENATE(F167,"a"),'Comp Plan 40'!$A$9:$R$46,G167+2,FALSE)</f>
        <v>195606</v>
      </c>
      <c r="I167" s="44" t="s">
        <v>415</v>
      </c>
      <c r="J167" s="44">
        <f t="shared" ca="1" si="7"/>
        <v>33</v>
      </c>
      <c r="K167" s="44" t="s">
        <v>33</v>
      </c>
      <c r="L167" s="43" t="s">
        <v>24</v>
      </c>
      <c r="M167" s="43" t="s">
        <v>34</v>
      </c>
      <c r="N167" s="48">
        <v>40</v>
      </c>
      <c r="O167" s="84" t="s">
        <v>26</v>
      </c>
    </row>
    <row r="168" spans="1:15" s="72" customFormat="1" ht="18" customHeight="1" x14ac:dyDescent="0.3">
      <c r="A168" s="49">
        <f t="shared" si="6"/>
        <v>161</v>
      </c>
      <c r="B168" s="43" t="s">
        <v>19</v>
      </c>
      <c r="C168" s="92">
        <v>108126587</v>
      </c>
      <c r="D168" s="45" t="s">
        <v>81</v>
      </c>
      <c r="E168" s="45" t="s">
        <v>416</v>
      </c>
      <c r="F168" s="46">
        <v>10</v>
      </c>
      <c r="G168" s="46">
        <v>3</v>
      </c>
      <c r="H168" s="47">
        <f>VLOOKUP(CONCATENATE(F168,"a"),'Comp Plan 40'!$A$9:$R$46,G168+2,FALSE)</f>
        <v>274608</v>
      </c>
      <c r="I168" s="44" t="s">
        <v>417</v>
      </c>
      <c r="J168" s="44">
        <f t="shared" ca="1" si="7"/>
        <v>33</v>
      </c>
      <c r="K168" s="44" t="s">
        <v>33</v>
      </c>
      <c r="L168" s="43" t="s">
        <v>80</v>
      </c>
      <c r="M168" s="43" t="s">
        <v>418</v>
      </c>
      <c r="N168" s="48">
        <v>40</v>
      </c>
      <c r="O168" s="84" t="s">
        <v>26</v>
      </c>
    </row>
    <row r="169" spans="1:15" s="72" customFormat="1" ht="18" customHeight="1" x14ac:dyDescent="0.3">
      <c r="A169" s="49">
        <f t="shared" si="6"/>
        <v>162</v>
      </c>
      <c r="B169" s="43" t="s">
        <v>19</v>
      </c>
      <c r="C169" s="92">
        <v>158136048</v>
      </c>
      <c r="D169" s="45" t="s">
        <v>148</v>
      </c>
      <c r="E169" s="45" t="s">
        <v>419</v>
      </c>
      <c r="F169" s="46">
        <v>7</v>
      </c>
      <c r="G169" s="46">
        <v>11</v>
      </c>
      <c r="H169" s="47">
        <f>VLOOKUP(CONCATENATE(F169,"a"),'Comp Plan 40'!$A$9:$R$46,G169+2,FALSE)</f>
        <v>172638</v>
      </c>
      <c r="I169" s="44" t="s">
        <v>420</v>
      </c>
      <c r="J169" s="44">
        <f t="shared" ca="1" si="7"/>
        <v>53</v>
      </c>
      <c r="K169" s="44" t="s">
        <v>23</v>
      </c>
      <c r="L169" s="43" t="s">
        <v>24</v>
      </c>
      <c r="M169" s="43" t="s">
        <v>38</v>
      </c>
      <c r="N169" s="48">
        <v>40</v>
      </c>
      <c r="O169" s="84" t="s">
        <v>26</v>
      </c>
    </row>
    <row r="170" spans="1:15" s="72" customFormat="1" ht="18" customHeight="1" x14ac:dyDescent="0.3">
      <c r="A170" s="49">
        <f t="shared" si="6"/>
        <v>163</v>
      </c>
      <c r="B170" s="43" t="s">
        <v>19</v>
      </c>
      <c r="C170" s="92">
        <v>108336665</v>
      </c>
      <c r="D170" s="45" t="s">
        <v>168</v>
      </c>
      <c r="E170" s="45" t="s">
        <v>421</v>
      </c>
      <c r="F170" s="46">
        <v>6</v>
      </c>
      <c r="G170" s="46">
        <v>10</v>
      </c>
      <c r="H170" s="47">
        <f>VLOOKUP(CONCATENATE(F170,"a"),'Comp Plan 40'!$A$9:$R$46,G170+2,FALSE)</f>
        <v>130712</v>
      </c>
      <c r="I170" s="44" t="s">
        <v>422</v>
      </c>
      <c r="J170" s="44">
        <f t="shared" ca="1" si="7"/>
        <v>49</v>
      </c>
      <c r="K170" s="44" t="s">
        <v>23</v>
      </c>
      <c r="L170" s="43" t="s">
        <v>24</v>
      </c>
      <c r="M170" s="43" t="s">
        <v>38</v>
      </c>
      <c r="N170" s="48">
        <v>40</v>
      </c>
      <c r="O170" s="84" t="s">
        <v>26</v>
      </c>
    </row>
    <row r="171" spans="1:15" s="72" customFormat="1" ht="18" customHeight="1" x14ac:dyDescent="0.3">
      <c r="A171" s="49">
        <f t="shared" si="6"/>
        <v>164</v>
      </c>
      <c r="B171" s="43" t="s">
        <v>19</v>
      </c>
      <c r="C171" s="92">
        <v>8390705</v>
      </c>
      <c r="D171" s="45" t="s">
        <v>176</v>
      </c>
      <c r="E171" s="45" t="s">
        <v>423</v>
      </c>
      <c r="F171" s="46">
        <v>8</v>
      </c>
      <c r="G171" s="46">
        <v>14</v>
      </c>
      <c r="H171" s="47">
        <f>VLOOKUP(CONCATENATE(F171,"a"),'Comp Plan 40'!$A$9:$R$46,G171+2,FALSE)</f>
        <v>226600</v>
      </c>
      <c r="I171" s="44" t="s">
        <v>424</v>
      </c>
      <c r="J171" s="44">
        <f t="shared" ca="1" si="7"/>
        <v>55</v>
      </c>
      <c r="K171" s="44" t="s">
        <v>23</v>
      </c>
      <c r="L171" s="43" t="s">
        <v>24</v>
      </c>
      <c r="M171" s="43" t="s">
        <v>38</v>
      </c>
      <c r="N171" s="48">
        <v>40</v>
      </c>
      <c r="O171" s="84" t="s">
        <v>26</v>
      </c>
    </row>
    <row r="172" spans="1:15" s="72" customFormat="1" ht="18" customHeight="1" x14ac:dyDescent="0.3">
      <c r="A172" s="49">
        <f t="shared" si="6"/>
        <v>165</v>
      </c>
      <c r="B172" s="43" t="s">
        <v>19</v>
      </c>
      <c r="C172" s="92">
        <v>108390714</v>
      </c>
      <c r="D172" s="45" t="s">
        <v>318</v>
      </c>
      <c r="E172" s="45" t="s">
        <v>425</v>
      </c>
      <c r="F172" s="46">
        <v>8</v>
      </c>
      <c r="G172" s="46">
        <v>12</v>
      </c>
      <c r="H172" s="47">
        <f>VLOOKUP(CONCATENATE(F172,"a"),'Comp Plan 40'!$A$9:$R$46,G172+2,FALSE)</f>
        <v>212866</v>
      </c>
      <c r="I172" s="44" t="s">
        <v>426</v>
      </c>
      <c r="J172" s="44">
        <f t="shared" ca="1" si="7"/>
        <v>55</v>
      </c>
      <c r="K172" s="44" t="s">
        <v>33</v>
      </c>
      <c r="L172" s="43" t="s">
        <v>24</v>
      </c>
      <c r="M172" s="43" t="s">
        <v>38</v>
      </c>
      <c r="N172" s="48">
        <v>40</v>
      </c>
      <c r="O172" s="84" t="s">
        <v>26</v>
      </c>
    </row>
    <row r="173" spans="1:15" s="72" customFormat="1" ht="18" customHeight="1" x14ac:dyDescent="0.3">
      <c r="A173" s="49">
        <f t="shared" si="6"/>
        <v>166</v>
      </c>
      <c r="B173" s="43" t="s">
        <v>19</v>
      </c>
      <c r="C173" s="92">
        <v>998002201</v>
      </c>
      <c r="D173" s="45" t="s">
        <v>387</v>
      </c>
      <c r="E173" s="45" t="s">
        <v>427</v>
      </c>
      <c r="F173" s="46">
        <v>4</v>
      </c>
      <c r="G173" s="46">
        <v>2</v>
      </c>
      <c r="H173" s="47">
        <f>VLOOKUP(CONCATENATE(F173,"a"),'Comp Plan 40'!$A$9:$R$46,G173+2,FALSE)</f>
        <v>65757</v>
      </c>
      <c r="I173" s="44" t="s">
        <v>428</v>
      </c>
      <c r="J173" s="44">
        <f t="shared" ca="1" si="7"/>
        <v>39</v>
      </c>
      <c r="K173" s="44" t="s">
        <v>23</v>
      </c>
      <c r="L173" s="43" t="s">
        <v>24</v>
      </c>
      <c r="M173" s="43" t="s">
        <v>38</v>
      </c>
      <c r="N173" s="48">
        <v>40</v>
      </c>
      <c r="O173" s="84" t="s">
        <v>26</v>
      </c>
    </row>
    <row r="174" spans="1:15" s="72" customFormat="1" ht="18" customHeight="1" x14ac:dyDescent="0.3">
      <c r="A174" s="49">
        <f t="shared" si="6"/>
        <v>167</v>
      </c>
      <c r="B174" s="43" t="s">
        <v>19</v>
      </c>
      <c r="C174" s="92">
        <v>550709454</v>
      </c>
      <c r="D174" s="45" t="s">
        <v>429</v>
      </c>
      <c r="E174" s="45" t="s">
        <v>430</v>
      </c>
      <c r="F174" s="46">
        <v>4</v>
      </c>
      <c r="G174" s="46">
        <v>1</v>
      </c>
      <c r="H174" s="47">
        <f>VLOOKUP(CONCATENATE(F174,"a"),'Comp Plan 40'!$A$9:$R$46,G174+2,FALSE)</f>
        <v>62626</v>
      </c>
      <c r="I174" s="50">
        <v>27441</v>
      </c>
      <c r="J174" s="44">
        <f t="shared" ca="1" si="7"/>
        <v>47</v>
      </c>
      <c r="K174" s="44" t="s">
        <v>23</v>
      </c>
      <c r="L174" s="43" t="s">
        <v>24</v>
      </c>
      <c r="M174" s="43" t="s">
        <v>431</v>
      </c>
      <c r="N174" s="48">
        <v>40</v>
      </c>
      <c r="O174" s="84" t="s">
        <v>26</v>
      </c>
    </row>
    <row r="175" spans="1:15" s="72" customFormat="1" ht="18" customHeight="1" x14ac:dyDescent="0.3">
      <c r="A175" s="49">
        <f t="shared" si="6"/>
        <v>168</v>
      </c>
      <c r="B175" s="43" t="s">
        <v>19</v>
      </c>
      <c r="C175" s="92">
        <v>566264545</v>
      </c>
      <c r="D175" s="45" t="s">
        <v>432</v>
      </c>
      <c r="E175" s="45" t="s">
        <v>433</v>
      </c>
      <c r="F175" s="46">
        <v>6</v>
      </c>
      <c r="G175" s="46">
        <v>2</v>
      </c>
      <c r="H175" s="47">
        <f>VLOOKUP(CONCATENATE(F175,"a"),'Comp Plan 40'!$A$9:$R$46,G175+2,FALSE)</f>
        <v>94656</v>
      </c>
      <c r="I175" s="50">
        <v>30721</v>
      </c>
      <c r="J175" s="44">
        <f t="shared" ca="1" si="7"/>
        <v>38</v>
      </c>
      <c r="K175" s="44" t="s">
        <v>23</v>
      </c>
      <c r="L175" s="43" t="s">
        <v>24</v>
      </c>
      <c r="M175" s="43" t="s">
        <v>38</v>
      </c>
      <c r="N175" s="48">
        <v>40</v>
      </c>
      <c r="O175" s="84" t="s">
        <v>26</v>
      </c>
    </row>
    <row r="176" spans="1:15" s="72" customFormat="1" ht="18" customHeight="1" x14ac:dyDescent="0.3">
      <c r="A176" s="49">
        <f t="shared" si="6"/>
        <v>169</v>
      </c>
      <c r="B176" s="43" t="s">
        <v>19</v>
      </c>
      <c r="C176" s="92">
        <v>998011311</v>
      </c>
      <c r="D176" s="45" t="s">
        <v>265</v>
      </c>
      <c r="E176" s="45" t="s">
        <v>434</v>
      </c>
      <c r="F176" s="46">
        <v>6</v>
      </c>
      <c r="G176" s="46">
        <v>7</v>
      </c>
      <c r="H176" s="47">
        <f>VLOOKUP(CONCATENATE(F176,"a"),'Comp Plan 40'!$A$9:$R$46,G176+2,FALSE)</f>
        <v>117191</v>
      </c>
      <c r="I176" s="44" t="s">
        <v>435</v>
      </c>
      <c r="J176" s="44">
        <f t="shared" ca="1" si="7"/>
        <v>35</v>
      </c>
      <c r="K176" s="44" t="s">
        <v>23</v>
      </c>
      <c r="L176" s="43" t="s">
        <v>24</v>
      </c>
      <c r="M176" s="43" t="s">
        <v>38</v>
      </c>
      <c r="N176" s="48">
        <v>40</v>
      </c>
      <c r="O176" s="84" t="s">
        <v>26</v>
      </c>
    </row>
    <row r="177" spans="1:15" s="72" customFormat="1" ht="18" customHeight="1" x14ac:dyDescent="0.3">
      <c r="A177" s="49">
        <f t="shared" si="6"/>
        <v>170</v>
      </c>
      <c r="B177" s="43" t="s">
        <v>19</v>
      </c>
      <c r="C177" s="92">
        <v>170896497</v>
      </c>
      <c r="D177" s="45" t="s">
        <v>436</v>
      </c>
      <c r="E177" s="45" t="s">
        <v>437</v>
      </c>
      <c r="F177" s="46">
        <v>8</v>
      </c>
      <c r="G177" s="46">
        <v>12</v>
      </c>
      <c r="H177" s="47">
        <f>VLOOKUP(CONCATENATE(F177,"a"),'Comp Plan 40'!$A$9:$R$46,G177+2,FALSE)</f>
        <v>212866</v>
      </c>
      <c r="I177" s="44" t="s">
        <v>438</v>
      </c>
      <c r="J177" s="44">
        <f t="shared" ca="1" si="7"/>
        <v>48</v>
      </c>
      <c r="K177" s="44" t="s">
        <v>23</v>
      </c>
      <c r="L177" s="43" t="s">
        <v>24</v>
      </c>
      <c r="M177" s="43" t="s">
        <v>38</v>
      </c>
      <c r="N177" s="48">
        <v>40</v>
      </c>
      <c r="O177" s="84" t="s">
        <v>26</v>
      </c>
    </row>
    <row r="178" spans="1:15" s="72" customFormat="1" ht="18" customHeight="1" x14ac:dyDescent="0.3">
      <c r="A178" s="49">
        <f t="shared" si="6"/>
        <v>171</v>
      </c>
      <c r="B178" s="43" t="s">
        <v>19</v>
      </c>
      <c r="C178" s="92">
        <v>8396498</v>
      </c>
      <c r="D178" s="45" t="s">
        <v>439</v>
      </c>
      <c r="E178" s="45" t="s">
        <v>440</v>
      </c>
      <c r="F178" s="46">
        <v>11</v>
      </c>
      <c r="G178" s="46">
        <v>11</v>
      </c>
      <c r="H178" s="47">
        <f>VLOOKUP(CONCATENATE(F178,"a"),'Comp Plan 40'!$A$9:$R$46,G178+2,FALSE)</f>
        <v>438619</v>
      </c>
      <c r="I178" s="44" t="s">
        <v>441</v>
      </c>
      <c r="J178" s="44">
        <f t="shared" ca="1" si="7"/>
        <v>56</v>
      </c>
      <c r="K178" s="44" t="s">
        <v>23</v>
      </c>
      <c r="L178" s="43" t="s">
        <v>24</v>
      </c>
      <c r="M178" s="43" t="s">
        <v>50</v>
      </c>
      <c r="N178" s="48">
        <v>40</v>
      </c>
      <c r="O178" s="84" t="s">
        <v>26</v>
      </c>
    </row>
    <row r="179" spans="1:15" s="72" customFormat="1" ht="18" customHeight="1" x14ac:dyDescent="0.3">
      <c r="A179" s="49">
        <f t="shared" si="6"/>
        <v>172</v>
      </c>
      <c r="B179" s="53" t="s">
        <v>19</v>
      </c>
      <c r="C179" s="92">
        <v>102518933</v>
      </c>
      <c r="D179" s="45" t="s">
        <v>213</v>
      </c>
      <c r="E179" s="45" t="s">
        <v>442</v>
      </c>
      <c r="F179" s="46">
        <v>4</v>
      </c>
      <c r="G179" s="46">
        <v>2</v>
      </c>
      <c r="H179" s="47">
        <f>VLOOKUP(CONCATENATE(F179,"a"),'Comp Plan 40'!$A$9:$R$46,G179+2,FALSE)</f>
        <v>65757</v>
      </c>
      <c r="I179" s="50">
        <v>30850</v>
      </c>
      <c r="J179" s="44">
        <f t="shared" ca="1" si="7"/>
        <v>38</v>
      </c>
      <c r="K179" s="44" t="s">
        <v>23</v>
      </c>
      <c r="L179" s="91" t="s">
        <v>24</v>
      </c>
      <c r="M179" s="53" t="s">
        <v>25</v>
      </c>
      <c r="N179" s="48">
        <v>40</v>
      </c>
      <c r="O179" s="84" t="s">
        <v>26</v>
      </c>
    </row>
    <row r="180" spans="1:15" s="72" customFormat="1" ht="18" customHeight="1" x14ac:dyDescent="0.3">
      <c r="A180" s="49">
        <f t="shared" si="6"/>
        <v>173</v>
      </c>
      <c r="B180" s="43" t="s">
        <v>19</v>
      </c>
      <c r="C180" s="92">
        <v>158457223</v>
      </c>
      <c r="D180" s="45" t="s">
        <v>105</v>
      </c>
      <c r="E180" s="45" t="s">
        <v>443</v>
      </c>
      <c r="F180" s="46">
        <v>6</v>
      </c>
      <c r="G180" s="46">
        <v>11</v>
      </c>
      <c r="H180" s="47">
        <f>VLOOKUP(CONCATENATE(F180,"a"),'Comp Plan 40'!$A$9:$R$46,G180+2,FALSE)</f>
        <v>135219</v>
      </c>
      <c r="I180" s="44" t="s">
        <v>444</v>
      </c>
      <c r="J180" s="44">
        <f t="shared" ca="1" si="7"/>
        <v>53</v>
      </c>
      <c r="K180" s="44" t="s">
        <v>23</v>
      </c>
      <c r="L180" s="43" t="s">
        <v>24</v>
      </c>
      <c r="M180" s="43" t="s">
        <v>38</v>
      </c>
      <c r="N180" s="48">
        <v>40</v>
      </c>
      <c r="O180" s="84" t="s">
        <v>26</v>
      </c>
    </row>
    <row r="181" spans="1:15" s="72" customFormat="1" ht="18" customHeight="1" x14ac:dyDescent="0.3">
      <c r="A181" s="49">
        <f t="shared" si="6"/>
        <v>174</v>
      </c>
      <c r="B181" s="43" t="s">
        <v>19</v>
      </c>
      <c r="C181" s="92">
        <v>194616733</v>
      </c>
      <c r="D181" s="45" t="s">
        <v>358</v>
      </c>
      <c r="E181" s="45" t="s">
        <v>445</v>
      </c>
      <c r="F181" s="46">
        <v>11</v>
      </c>
      <c r="G181" s="46">
        <v>11</v>
      </c>
      <c r="H181" s="47">
        <f>VLOOKUP(CONCATENATE(F181,"a"),'Comp Plan 40'!$A$9:$R$46,G181+2,FALSE)</f>
        <v>438619</v>
      </c>
      <c r="I181" s="44" t="s">
        <v>446</v>
      </c>
      <c r="J181" s="44">
        <f t="shared" ca="1" si="7"/>
        <v>51</v>
      </c>
      <c r="K181" s="44" t="s">
        <v>23</v>
      </c>
      <c r="L181" s="43" t="s">
        <v>24</v>
      </c>
      <c r="M181" s="43" t="s">
        <v>50</v>
      </c>
      <c r="N181" s="48">
        <v>40</v>
      </c>
      <c r="O181" s="84" t="s">
        <v>26</v>
      </c>
    </row>
    <row r="182" spans="1:15" s="72" customFormat="1" ht="18" customHeight="1" x14ac:dyDescent="0.3">
      <c r="A182" s="49">
        <f t="shared" si="6"/>
        <v>175</v>
      </c>
      <c r="B182" s="43" t="s">
        <v>19</v>
      </c>
      <c r="C182" s="92">
        <v>174577367</v>
      </c>
      <c r="D182" s="45" t="s">
        <v>305</v>
      </c>
      <c r="E182" s="45" t="s">
        <v>447</v>
      </c>
      <c r="F182" s="46">
        <v>5</v>
      </c>
      <c r="G182" s="46">
        <v>9</v>
      </c>
      <c r="H182" s="47">
        <f>VLOOKUP(CONCATENATE(F182,"a"),'Comp Plan 40'!$A$9:$R$46,G182+2,FALSE)</f>
        <v>101874</v>
      </c>
      <c r="I182" s="44" t="s">
        <v>448</v>
      </c>
      <c r="J182" s="44">
        <f t="shared" ca="1" si="7"/>
        <v>59</v>
      </c>
      <c r="K182" s="44" t="s">
        <v>23</v>
      </c>
      <c r="L182" s="43" t="s">
        <v>24</v>
      </c>
      <c r="M182" s="43" t="s">
        <v>59</v>
      </c>
      <c r="N182" s="48">
        <v>40</v>
      </c>
      <c r="O182" s="84" t="s">
        <v>26</v>
      </c>
    </row>
    <row r="183" spans="1:15" s="72" customFormat="1" ht="18" customHeight="1" x14ac:dyDescent="0.3">
      <c r="A183" s="49">
        <f t="shared" si="6"/>
        <v>176</v>
      </c>
      <c r="B183" s="43" t="s">
        <v>19</v>
      </c>
      <c r="C183" s="92">
        <v>998004704</v>
      </c>
      <c r="D183" s="45" t="s">
        <v>361</v>
      </c>
      <c r="E183" s="45" t="s">
        <v>449</v>
      </c>
      <c r="F183" s="46">
        <v>3</v>
      </c>
      <c r="G183" s="46">
        <v>4</v>
      </c>
      <c r="H183" s="47">
        <f>VLOOKUP(CONCATENATE(F183,"a"),'Comp Plan 40'!$A$9:$R$46,G183+2,FALSE)</f>
        <v>60336</v>
      </c>
      <c r="I183" s="44" t="s">
        <v>450</v>
      </c>
      <c r="J183" s="44">
        <f t="shared" ca="1" si="7"/>
        <v>43</v>
      </c>
      <c r="K183" s="44" t="s">
        <v>23</v>
      </c>
      <c r="L183" s="43" t="s">
        <v>24</v>
      </c>
      <c r="M183" s="43" t="s">
        <v>38</v>
      </c>
      <c r="N183" s="48">
        <v>40</v>
      </c>
      <c r="O183" s="84" t="s">
        <v>26</v>
      </c>
    </row>
    <row r="184" spans="1:15" s="72" customFormat="1" ht="18" customHeight="1" x14ac:dyDescent="0.3">
      <c r="A184" s="49">
        <f t="shared" si="6"/>
        <v>177</v>
      </c>
      <c r="B184" s="43" t="s">
        <v>19</v>
      </c>
      <c r="C184" s="92">
        <v>8996695</v>
      </c>
      <c r="D184" s="45" t="s">
        <v>35</v>
      </c>
      <c r="E184" s="45" t="s">
        <v>451</v>
      </c>
      <c r="F184" s="46">
        <v>8</v>
      </c>
      <c r="G184" s="46">
        <v>14</v>
      </c>
      <c r="H184" s="47">
        <f>VLOOKUP(CONCATENATE(F184,"a"),'Comp Plan 40'!$A$9:$R$46,G184+2,FALSE)</f>
        <v>226600</v>
      </c>
      <c r="I184" s="44" t="s">
        <v>452</v>
      </c>
      <c r="J184" s="44">
        <f t="shared" ca="1" si="7"/>
        <v>58</v>
      </c>
      <c r="K184" s="44" t="s">
        <v>23</v>
      </c>
      <c r="L184" s="43" t="s">
        <v>24</v>
      </c>
      <c r="M184" s="43" t="s">
        <v>38</v>
      </c>
      <c r="N184" s="48">
        <v>40</v>
      </c>
      <c r="O184" s="84" t="s">
        <v>26</v>
      </c>
    </row>
    <row r="185" spans="1:15" s="72" customFormat="1" ht="18" customHeight="1" x14ac:dyDescent="0.3">
      <c r="A185" s="49">
        <f t="shared" si="6"/>
        <v>178</v>
      </c>
      <c r="B185" s="43" t="s">
        <v>19</v>
      </c>
      <c r="C185" s="92">
        <v>998005052</v>
      </c>
      <c r="D185" s="45" t="s">
        <v>453</v>
      </c>
      <c r="E185" s="45" t="s">
        <v>454</v>
      </c>
      <c r="F185" s="46">
        <v>5</v>
      </c>
      <c r="G185" s="46">
        <v>8</v>
      </c>
      <c r="H185" s="47">
        <f>VLOOKUP(CONCATENATE(F185,"a"),'Comp Plan 40'!$A$9:$R$46,G185+2,FALSE)</f>
        <v>98235</v>
      </c>
      <c r="I185" s="44" t="s">
        <v>455</v>
      </c>
      <c r="J185" s="44">
        <f t="shared" ca="1" si="7"/>
        <v>45</v>
      </c>
      <c r="K185" s="44" t="s">
        <v>23</v>
      </c>
      <c r="L185" s="43" t="s">
        <v>24</v>
      </c>
      <c r="M185" s="43" t="s">
        <v>38</v>
      </c>
      <c r="N185" s="48">
        <v>40</v>
      </c>
      <c r="O185" s="84" t="s">
        <v>26</v>
      </c>
    </row>
    <row r="186" spans="1:15" s="72" customFormat="1" ht="18" customHeight="1" x14ac:dyDescent="0.3">
      <c r="A186" s="49">
        <f t="shared" si="6"/>
        <v>179</v>
      </c>
      <c r="B186" s="43" t="s">
        <v>19</v>
      </c>
      <c r="C186" s="92">
        <v>998003630</v>
      </c>
      <c r="D186" s="45" t="s">
        <v>213</v>
      </c>
      <c r="E186" s="45" t="s">
        <v>456</v>
      </c>
      <c r="F186" s="46">
        <v>4</v>
      </c>
      <c r="G186" s="46">
        <v>8</v>
      </c>
      <c r="H186" s="47">
        <f>VLOOKUP(CONCATENATE(F186,"a"),'Comp Plan 40'!$A$9:$R$46,G186+2,FALSE)</f>
        <v>84543</v>
      </c>
      <c r="I186" s="44" t="s">
        <v>457</v>
      </c>
      <c r="J186" s="44">
        <f t="shared" ca="1" si="7"/>
        <v>56</v>
      </c>
      <c r="K186" s="44" t="s">
        <v>23</v>
      </c>
      <c r="L186" s="43" t="s">
        <v>24</v>
      </c>
      <c r="M186" s="43" t="s">
        <v>200</v>
      </c>
      <c r="N186" s="48">
        <v>40</v>
      </c>
      <c r="O186" s="84" t="s">
        <v>26</v>
      </c>
    </row>
    <row r="187" spans="1:15" s="72" customFormat="1" ht="18" customHeight="1" x14ac:dyDescent="0.3">
      <c r="A187" s="49">
        <f t="shared" si="6"/>
        <v>180</v>
      </c>
      <c r="B187" s="43" t="s">
        <v>19</v>
      </c>
      <c r="C187" s="92">
        <v>108997034</v>
      </c>
      <c r="D187" s="45" t="s">
        <v>361</v>
      </c>
      <c r="E187" s="45" t="s">
        <v>458</v>
      </c>
      <c r="F187" s="46">
        <v>3</v>
      </c>
      <c r="G187" s="46">
        <v>10</v>
      </c>
      <c r="H187" s="47">
        <f>VLOOKUP(CONCATENATE(F187,"a"),'Comp Plan 40'!$A$9:$R$46,G187+2,FALSE)</f>
        <v>76074</v>
      </c>
      <c r="I187" s="44" t="s">
        <v>459</v>
      </c>
      <c r="J187" s="44">
        <f t="shared" ca="1" si="7"/>
        <v>53</v>
      </c>
      <c r="K187" s="44" t="s">
        <v>23</v>
      </c>
      <c r="L187" s="43" t="s">
        <v>24</v>
      </c>
      <c r="M187" s="43" t="s">
        <v>38</v>
      </c>
      <c r="N187" s="48">
        <v>40</v>
      </c>
      <c r="O187" s="84" t="s">
        <v>26</v>
      </c>
    </row>
    <row r="188" spans="1:15" s="72" customFormat="1" ht="18" customHeight="1" x14ac:dyDescent="0.3">
      <c r="A188" s="49">
        <f t="shared" si="6"/>
        <v>181</v>
      </c>
      <c r="B188" s="43" t="s">
        <v>19</v>
      </c>
      <c r="C188" s="92">
        <v>998006133</v>
      </c>
      <c r="D188" s="45" t="s">
        <v>27</v>
      </c>
      <c r="E188" s="45" t="s">
        <v>460</v>
      </c>
      <c r="F188" s="46">
        <v>8</v>
      </c>
      <c r="G188" s="46">
        <v>5</v>
      </c>
      <c r="H188" s="47">
        <f>VLOOKUP(CONCATENATE(F188,"a"),'Comp Plan 40'!$A$9:$R$46,G188+2,FALSE)</f>
        <v>164797</v>
      </c>
      <c r="I188" s="44" t="s">
        <v>461</v>
      </c>
      <c r="J188" s="44">
        <f t="shared" ca="1" si="7"/>
        <v>41</v>
      </c>
      <c r="K188" s="44" t="s">
        <v>33</v>
      </c>
      <c r="L188" s="43" t="s">
        <v>24</v>
      </c>
      <c r="M188" s="43" t="s">
        <v>94</v>
      </c>
      <c r="N188" s="48">
        <v>40</v>
      </c>
      <c r="O188" s="84" t="s">
        <v>26</v>
      </c>
    </row>
    <row r="189" spans="1:15" s="72" customFormat="1" ht="18" customHeight="1" x14ac:dyDescent="0.3">
      <c r="A189" s="49">
        <f t="shared" si="6"/>
        <v>182</v>
      </c>
      <c r="B189" s="43" t="s">
        <v>19</v>
      </c>
      <c r="C189" s="92">
        <v>109268996</v>
      </c>
      <c r="D189" s="45" t="s">
        <v>20</v>
      </c>
      <c r="E189" s="45" t="s">
        <v>462</v>
      </c>
      <c r="F189" s="46">
        <v>8</v>
      </c>
      <c r="G189" s="46">
        <v>14</v>
      </c>
      <c r="H189" s="47">
        <f>VLOOKUP(CONCATENATE(F189,"a"),'Comp Plan 40'!$A$9:$R$46,G189+2,FALSE)</f>
        <v>226600</v>
      </c>
      <c r="I189" s="44" t="s">
        <v>463</v>
      </c>
      <c r="J189" s="44">
        <f t="shared" ca="1" si="7"/>
        <v>52</v>
      </c>
      <c r="K189" s="44" t="s">
        <v>33</v>
      </c>
      <c r="L189" s="43" t="s">
        <v>24</v>
      </c>
      <c r="M189" s="43" t="s">
        <v>464</v>
      </c>
      <c r="N189" s="48">
        <v>40</v>
      </c>
      <c r="O189" s="84" t="s">
        <v>26</v>
      </c>
    </row>
    <row r="190" spans="1:15" s="72" customFormat="1" ht="18" customHeight="1" x14ac:dyDescent="0.3">
      <c r="A190" s="49">
        <f t="shared" si="6"/>
        <v>183</v>
      </c>
      <c r="B190" s="43" t="s">
        <v>19</v>
      </c>
      <c r="C190" s="92">
        <v>998000762</v>
      </c>
      <c r="D190" s="45" t="s">
        <v>171</v>
      </c>
      <c r="E190" s="45" t="s">
        <v>465</v>
      </c>
      <c r="F190" s="46">
        <v>4</v>
      </c>
      <c r="G190" s="46">
        <v>9</v>
      </c>
      <c r="H190" s="47">
        <f>VLOOKUP(CONCATENATE(F190,"a"),'Comp Plan 40'!$A$9:$R$46,G190+2,FALSE)</f>
        <v>87674</v>
      </c>
      <c r="I190" s="44" t="s">
        <v>466</v>
      </c>
      <c r="J190" s="44">
        <f t="shared" ca="1" si="7"/>
        <v>54</v>
      </c>
      <c r="K190" s="44" t="s">
        <v>23</v>
      </c>
      <c r="L190" s="43" t="s">
        <v>24</v>
      </c>
      <c r="M190" s="43" t="s">
        <v>38</v>
      </c>
      <c r="N190" s="48">
        <v>40</v>
      </c>
      <c r="O190" s="84" t="s">
        <v>26</v>
      </c>
    </row>
    <row r="191" spans="1:15" s="72" customFormat="1" ht="18" customHeight="1" x14ac:dyDescent="0.3">
      <c r="A191" s="49">
        <f t="shared" si="6"/>
        <v>184</v>
      </c>
      <c r="B191" s="43" t="s">
        <v>19</v>
      </c>
      <c r="C191" s="92">
        <v>134310976</v>
      </c>
      <c r="D191" s="45" t="s">
        <v>148</v>
      </c>
      <c r="E191" s="45" t="s">
        <v>467</v>
      </c>
      <c r="F191" s="46">
        <v>8</v>
      </c>
      <c r="G191" s="46">
        <v>8</v>
      </c>
      <c r="H191" s="47">
        <f>VLOOKUP(CONCATENATE(F191,"a"),'Comp Plan 40'!$A$9:$R$46,G191+2,FALSE)</f>
        <v>185398</v>
      </c>
      <c r="I191" s="44" t="s">
        <v>468</v>
      </c>
      <c r="J191" s="44">
        <f t="shared" ca="1" si="7"/>
        <v>52</v>
      </c>
      <c r="K191" s="44" t="s">
        <v>23</v>
      </c>
      <c r="L191" s="43" t="s">
        <v>24</v>
      </c>
      <c r="M191" s="43" t="s">
        <v>38</v>
      </c>
      <c r="N191" s="48">
        <v>40</v>
      </c>
      <c r="O191" s="84" t="s">
        <v>26</v>
      </c>
    </row>
    <row r="192" spans="1:15" s="72" customFormat="1" ht="18" customHeight="1" x14ac:dyDescent="0.3">
      <c r="A192" s="49">
        <f t="shared" si="6"/>
        <v>185</v>
      </c>
      <c r="B192" s="43" t="s">
        <v>19</v>
      </c>
      <c r="C192" s="92">
        <v>159317417</v>
      </c>
      <c r="D192" s="45" t="s">
        <v>91</v>
      </c>
      <c r="E192" s="45" t="s">
        <v>469</v>
      </c>
      <c r="F192" s="46">
        <v>6</v>
      </c>
      <c r="G192" s="46">
        <v>12</v>
      </c>
      <c r="H192" s="47">
        <f>VLOOKUP(CONCATENATE(F192,"a"),'Comp Plan 40'!$A$9:$R$46,G192+2,FALSE)</f>
        <v>139726</v>
      </c>
      <c r="I192" s="44" t="s">
        <v>470</v>
      </c>
      <c r="J192" s="44">
        <f t="shared" ca="1" si="7"/>
        <v>49</v>
      </c>
      <c r="K192" s="44" t="s">
        <v>23</v>
      </c>
      <c r="L192" s="43" t="s">
        <v>24</v>
      </c>
      <c r="M192" s="43" t="s">
        <v>38</v>
      </c>
      <c r="N192" s="48">
        <v>40</v>
      </c>
      <c r="O192" s="84" t="s">
        <v>26</v>
      </c>
    </row>
    <row r="193" spans="1:15" s="72" customFormat="1" ht="18" customHeight="1" x14ac:dyDescent="0.3">
      <c r="A193" s="49">
        <f t="shared" si="6"/>
        <v>186</v>
      </c>
      <c r="B193" s="43" t="s">
        <v>19</v>
      </c>
      <c r="C193" s="92">
        <v>159321561</v>
      </c>
      <c r="D193" s="45" t="s">
        <v>471</v>
      </c>
      <c r="E193" s="45" t="s">
        <v>472</v>
      </c>
      <c r="F193" s="46">
        <v>9</v>
      </c>
      <c r="G193" s="46">
        <v>6</v>
      </c>
      <c r="H193" s="47">
        <f>VLOOKUP(CONCATENATE(F193,"a"),'Comp Plan 40'!$A$9:$R$46,G193+2,FALSE)</f>
        <v>244516</v>
      </c>
      <c r="I193" s="44" t="s">
        <v>473</v>
      </c>
      <c r="J193" s="44">
        <f t="shared" ca="1" si="7"/>
        <v>49</v>
      </c>
      <c r="K193" s="44" t="s">
        <v>23</v>
      </c>
      <c r="L193" s="43" t="s">
        <v>24</v>
      </c>
      <c r="M193" s="43" t="s">
        <v>38</v>
      </c>
      <c r="N193" s="48">
        <v>40</v>
      </c>
      <c r="O193" s="84" t="s">
        <v>26</v>
      </c>
    </row>
    <row r="194" spans="1:15" s="72" customFormat="1" ht="18" customHeight="1" x14ac:dyDescent="0.3">
      <c r="A194" s="49">
        <f t="shared" si="6"/>
        <v>187</v>
      </c>
      <c r="B194" s="43" t="s">
        <v>19</v>
      </c>
      <c r="C194" s="92">
        <v>998000912</v>
      </c>
      <c r="D194" s="45" t="s">
        <v>373</v>
      </c>
      <c r="E194" s="45" t="s">
        <v>474</v>
      </c>
      <c r="F194" s="46">
        <v>9</v>
      </c>
      <c r="G194" s="46">
        <v>9</v>
      </c>
      <c r="H194" s="47">
        <f>VLOOKUP(CONCATENATE(F194,"a"),'Comp Plan 40'!$A$9:$R$46,G194+2,FALSE)</f>
        <v>273862</v>
      </c>
      <c r="I194" s="44" t="s">
        <v>475</v>
      </c>
      <c r="J194" s="44">
        <f t="shared" ca="1" si="7"/>
        <v>44</v>
      </c>
      <c r="K194" s="44" t="s">
        <v>33</v>
      </c>
      <c r="L194" s="43" t="s">
        <v>24</v>
      </c>
      <c r="M194" s="43" t="s">
        <v>34</v>
      </c>
      <c r="N194" s="48">
        <v>40</v>
      </c>
      <c r="O194" s="84" t="s">
        <v>26</v>
      </c>
    </row>
    <row r="195" spans="1:15" s="72" customFormat="1" ht="18" customHeight="1" x14ac:dyDescent="0.3">
      <c r="A195" s="49">
        <f t="shared" si="6"/>
        <v>188</v>
      </c>
      <c r="B195" s="43" t="s">
        <v>19</v>
      </c>
      <c r="C195" s="92">
        <v>998004705</v>
      </c>
      <c r="D195" s="45" t="s">
        <v>176</v>
      </c>
      <c r="E195" s="45" t="s">
        <v>476</v>
      </c>
      <c r="F195" s="46">
        <v>9</v>
      </c>
      <c r="G195" s="46">
        <v>3</v>
      </c>
      <c r="H195" s="47">
        <f>VLOOKUP(CONCATENATE(F195,"a"),'Comp Plan 40'!$A$9:$R$46,G195+2,FALSE)</f>
        <v>215170</v>
      </c>
      <c r="I195" s="44" t="s">
        <v>477</v>
      </c>
      <c r="J195" s="44">
        <f t="shared" ca="1" si="7"/>
        <v>37</v>
      </c>
      <c r="K195" s="44" t="s">
        <v>33</v>
      </c>
      <c r="L195" s="43" t="s">
        <v>24</v>
      </c>
      <c r="M195" s="43" t="s">
        <v>38</v>
      </c>
      <c r="N195" s="48">
        <v>40</v>
      </c>
      <c r="O195" s="84" t="s">
        <v>26</v>
      </c>
    </row>
    <row r="196" spans="1:15" s="72" customFormat="1" ht="18" customHeight="1" x14ac:dyDescent="0.3">
      <c r="A196" s="49">
        <f t="shared" si="6"/>
        <v>189</v>
      </c>
      <c r="B196" s="43" t="s">
        <v>19</v>
      </c>
      <c r="C196" s="92">
        <v>918201136</v>
      </c>
      <c r="D196" s="45" t="s">
        <v>387</v>
      </c>
      <c r="E196" s="45" t="s">
        <v>478</v>
      </c>
      <c r="F196" s="46">
        <v>4</v>
      </c>
      <c r="G196" s="46">
        <v>2</v>
      </c>
      <c r="H196" s="47">
        <f>VLOOKUP(CONCATENATE(F196,"a"),'Comp Plan 40'!$A$9:$R$46,G196+2,FALSE)</f>
        <v>65757</v>
      </c>
      <c r="I196" s="50">
        <v>29371</v>
      </c>
      <c r="J196" s="44">
        <f t="shared" ca="1" si="7"/>
        <v>42</v>
      </c>
      <c r="K196" s="44" t="s">
        <v>23</v>
      </c>
      <c r="L196" s="43" t="s">
        <v>24</v>
      </c>
      <c r="M196" s="43" t="s">
        <v>38</v>
      </c>
      <c r="N196" s="48">
        <v>40</v>
      </c>
      <c r="O196" s="84" t="s">
        <v>26</v>
      </c>
    </row>
    <row r="197" spans="1:15" s="72" customFormat="1" ht="18" customHeight="1" x14ac:dyDescent="0.3">
      <c r="A197" s="49">
        <f t="shared" si="6"/>
        <v>190</v>
      </c>
      <c r="B197" s="43" t="s">
        <v>19</v>
      </c>
      <c r="C197" s="92">
        <v>159827616</v>
      </c>
      <c r="D197" s="45" t="s">
        <v>168</v>
      </c>
      <c r="E197" s="45" t="s">
        <v>479</v>
      </c>
      <c r="F197" s="46">
        <v>5</v>
      </c>
      <c r="G197" s="46">
        <v>14</v>
      </c>
      <c r="H197" s="47">
        <f>VLOOKUP(CONCATENATE(F197,"a"),'Comp Plan 40'!$A$9:$R$46,G197+2,FALSE)</f>
        <v>120069</v>
      </c>
      <c r="I197" s="44" t="s">
        <v>480</v>
      </c>
      <c r="J197" s="44">
        <f t="shared" ca="1" si="7"/>
        <v>60</v>
      </c>
      <c r="K197" s="44" t="s">
        <v>23</v>
      </c>
      <c r="L197" s="43" t="s">
        <v>24</v>
      </c>
      <c r="M197" s="43" t="s">
        <v>38</v>
      </c>
      <c r="N197" s="48">
        <v>40</v>
      </c>
      <c r="O197" s="84" t="s">
        <v>26</v>
      </c>
    </row>
    <row r="198" spans="1:15" s="72" customFormat="1" ht="18" customHeight="1" x14ac:dyDescent="0.3">
      <c r="A198" s="49">
        <f t="shared" si="6"/>
        <v>191</v>
      </c>
      <c r="B198" s="43" t="s">
        <v>19</v>
      </c>
      <c r="C198" s="92">
        <v>148598652</v>
      </c>
      <c r="D198" s="45" t="s">
        <v>148</v>
      </c>
      <c r="E198" s="45" t="s">
        <v>481</v>
      </c>
      <c r="F198" s="46">
        <v>7</v>
      </c>
      <c r="G198" s="46">
        <v>9</v>
      </c>
      <c r="H198" s="47">
        <f>VLOOKUP(CONCATENATE(F198,"a"),'Comp Plan 40'!$A$9:$R$46,G198+2,FALSE)</f>
        <v>161128</v>
      </c>
      <c r="I198" s="44" t="s">
        <v>482</v>
      </c>
      <c r="J198" s="44">
        <f t="shared" ca="1" si="7"/>
        <v>53</v>
      </c>
      <c r="K198" s="44" t="s">
        <v>23</v>
      </c>
      <c r="L198" s="43" t="s">
        <v>24</v>
      </c>
      <c r="M198" s="43" t="s">
        <v>38</v>
      </c>
      <c r="N198" s="48">
        <v>40</v>
      </c>
      <c r="O198" s="84" t="s">
        <v>26</v>
      </c>
    </row>
    <row r="199" spans="1:15" s="72" customFormat="1" ht="18" customHeight="1" x14ac:dyDescent="0.3">
      <c r="A199" s="49">
        <f t="shared" si="6"/>
        <v>192</v>
      </c>
      <c r="B199" s="43" t="s">
        <v>19</v>
      </c>
      <c r="C199" s="92">
        <v>160685945</v>
      </c>
      <c r="D199" s="45" t="s">
        <v>42</v>
      </c>
      <c r="E199" s="45" t="s">
        <v>483</v>
      </c>
      <c r="F199" s="46">
        <v>3</v>
      </c>
      <c r="G199" s="46">
        <v>11</v>
      </c>
      <c r="H199" s="47">
        <f>VLOOKUP(CONCATENATE(F199,"a"),'Comp Plan 40'!$A$9:$R$46,G199+2,FALSE)</f>
        <v>78697</v>
      </c>
      <c r="I199" s="44" t="s">
        <v>484</v>
      </c>
      <c r="J199" s="44">
        <f t="shared" ca="1" si="7"/>
        <v>47</v>
      </c>
      <c r="K199" s="44" t="s">
        <v>23</v>
      </c>
      <c r="L199" s="43" t="s">
        <v>24</v>
      </c>
      <c r="M199" s="43" t="s">
        <v>25</v>
      </c>
      <c r="N199" s="48">
        <v>40</v>
      </c>
      <c r="O199" s="84" t="s">
        <v>26</v>
      </c>
    </row>
    <row r="200" spans="1:15" s="72" customFormat="1" ht="18" customHeight="1" x14ac:dyDescent="0.3">
      <c r="A200" s="49">
        <f t="shared" si="6"/>
        <v>193</v>
      </c>
      <c r="B200" s="43" t="s">
        <v>19</v>
      </c>
      <c r="C200" s="92">
        <v>9913483</v>
      </c>
      <c r="D200" s="45" t="s">
        <v>413</v>
      </c>
      <c r="E200" s="45" t="s">
        <v>485</v>
      </c>
      <c r="F200" s="46">
        <v>9</v>
      </c>
      <c r="G200" s="46">
        <v>9</v>
      </c>
      <c r="H200" s="47">
        <f>VLOOKUP(CONCATENATE(F200,"a"),'Comp Plan 40'!$A$9:$R$46,G200+2,FALSE)</f>
        <v>273862</v>
      </c>
      <c r="I200" s="44" t="s">
        <v>486</v>
      </c>
      <c r="J200" s="44">
        <f t="shared" ca="1" si="7"/>
        <v>52</v>
      </c>
      <c r="K200" s="44" t="s">
        <v>33</v>
      </c>
      <c r="L200" s="43" t="s">
        <v>24</v>
      </c>
      <c r="M200" s="43" t="s">
        <v>487</v>
      </c>
      <c r="N200" s="48">
        <v>40</v>
      </c>
      <c r="O200" s="84" t="s">
        <v>26</v>
      </c>
    </row>
    <row r="201" spans="1:15" s="72" customFormat="1" ht="18" customHeight="1" x14ac:dyDescent="0.3">
      <c r="A201" s="49">
        <f t="shared" ref="A201:A265" si="8">A200+1</f>
        <v>194</v>
      </c>
      <c r="B201" s="43" t="s">
        <v>19</v>
      </c>
      <c r="C201" s="92">
        <v>165049566</v>
      </c>
      <c r="D201" s="45" t="s">
        <v>288</v>
      </c>
      <c r="E201" s="45" t="s">
        <v>488</v>
      </c>
      <c r="F201" s="46">
        <v>6</v>
      </c>
      <c r="G201" s="46">
        <v>2</v>
      </c>
      <c r="H201" s="47">
        <f>VLOOKUP(CONCATENATE(F201,"a"),'Comp Plan 40'!$A$9:$R$46,G201+2,FALSE)</f>
        <v>94656</v>
      </c>
      <c r="I201" s="50">
        <v>27303</v>
      </c>
      <c r="J201" s="44">
        <f t="shared" ca="1" si="7"/>
        <v>48</v>
      </c>
      <c r="K201" s="44" t="s">
        <v>23</v>
      </c>
      <c r="L201" s="43" t="s">
        <v>24</v>
      </c>
      <c r="M201" s="43" t="s">
        <v>38</v>
      </c>
      <c r="N201" s="48">
        <v>40</v>
      </c>
      <c r="O201" s="84" t="s">
        <v>26</v>
      </c>
    </row>
    <row r="202" spans="1:15" s="72" customFormat="1" ht="18" customHeight="1" x14ac:dyDescent="0.3">
      <c r="A202" s="49">
        <f t="shared" si="8"/>
        <v>195</v>
      </c>
      <c r="B202" s="43" t="s">
        <v>19</v>
      </c>
      <c r="C202" s="92">
        <v>579166299</v>
      </c>
      <c r="D202" s="45" t="s">
        <v>489</v>
      </c>
      <c r="E202" s="45" t="s">
        <v>490</v>
      </c>
      <c r="F202" s="46">
        <v>7</v>
      </c>
      <c r="G202" s="46">
        <v>2</v>
      </c>
      <c r="H202" s="47">
        <f>VLOOKUP(CONCATENATE(F202,"a"),'Comp Plan 40'!$A$9:$R$46,G202+2,FALSE)</f>
        <v>120843</v>
      </c>
      <c r="I202" s="50">
        <v>31231</v>
      </c>
      <c r="J202" s="44">
        <f t="shared" ca="1" si="7"/>
        <v>37</v>
      </c>
      <c r="K202" s="44" t="s">
        <v>23</v>
      </c>
      <c r="L202" s="43" t="s">
        <v>24</v>
      </c>
      <c r="M202" s="43" t="s">
        <v>38</v>
      </c>
      <c r="N202" s="48">
        <v>40</v>
      </c>
      <c r="O202" s="84" t="s">
        <v>26</v>
      </c>
    </row>
    <row r="203" spans="1:15" s="72" customFormat="1" ht="18" customHeight="1" x14ac:dyDescent="0.3">
      <c r="A203" s="49">
        <f t="shared" si="8"/>
        <v>196</v>
      </c>
      <c r="B203" s="43" t="s">
        <v>19</v>
      </c>
      <c r="C203" s="92">
        <v>831065836</v>
      </c>
      <c r="D203" s="45" t="s">
        <v>347</v>
      </c>
      <c r="E203" s="45" t="s">
        <v>491</v>
      </c>
      <c r="F203" s="46">
        <v>5</v>
      </c>
      <c r="G203" s="46">
        <v>2</v>
      </c>
      <c r="H203" s="47">
        <f>VLOOKUP(CONCATENATE(F203,"a"),'Comp Plan 40'!$A$9:$R$46,G203+2,FALSE)</f>
        <v>76401</v>
      </c>
      <c r="I203" s="50">
        <v>30747</v>
      </c>
      <c r="J203" s="44">
        <f t="shared" ca="1" si="7"/>
        <v>38</v>
      </c>
      <c r="K203" s="44" t="s">
        <v>23</v>
      </c>
      <c r="L203" s="43" t="s">
        <v>24</v>
      </c>
      <c r="M203" s="43" t="s">
        <v>38</v>
      </c>
      <c r="N203" s="48">
        <v>40</v>
      </c>
      <c r="O203" s="84" t="s">
        <v>26</v>
      </c>
    </row>
    <row r="204" spans="1:15" s="72" customFormat="1" ht="18" customHeight="1" x14ac:dyDescent="0.3">
      <c r="A204" s="49">
        <f t="shared" si="8"/>
        <v>197</v>
      </c>
      <c r="B204" s="43" t="s">
        <v>19</v>
      </c>
      <c r="C204" s="93">
        <v>510003987</v>
      </c>
      <c r="D204" s="45" t="s">
        <v>492</v>
      </c>
      <c r="E204" s="45" t="s">
        <v>493</v>
      </c>
      <c r="F204" s="46">
        <v>8</v>
      </c>
      <c r="G204" s="46">
        <v>2</v>
      </c>
      <c r="H204" s="47">
        <f>VLOOKUP(CONCATENATE(F204,"a"),'Comp Plan 40'!$A$9:$R$46,G204+2,FALSE)</f>
        <v>144196</v>
      </c>
      <c r="I204" s="50">
        <v>29727</v>
      </c>
      <c r="J204" s="44">
        <f t="shared" ca="1" si="7"/>
        <v>41</v>
      </c>
      <c r="K204" s="44" t="s">
        <v>23</v>
      </c>
      <c r="L204" s="43" t="s">
        <v>24</v>
      </c>
      <c r="M204" s="43" t="s">
        <v>38</v>
      </c>
      <c r="N204" s="48">
        <v>40</v>
      </c>
      <c r="O204" s="84" t="s">
        <v>26</v>
      </c>
    </row>
    <row r="205" spans="1:15" s="72" customFormat="1" ht="18" customHeight="1" x14ac:dyDescent="0.3">
      <c r="A205" s="49">
        <f t="shared" si="8"/>
        <v>198</v>
      </c>
      <c r="B205" s="43" t="s">
        <v>19</v>
      </c>
      <c r="C205" s="93">
        <v>696917886</v>
      </c>
      <c r="D205" s="45" t="s">
        <v>358</v>
      </c>
      <c r="E205" s="45" t="s">
        <v>494</v>
      </c>
      <c r="F205" s="54">
        <v>10</v>
      </c>
      <c r="G205" s="46">
        <v>2</v>
      </c>
      <c r="H205" s="47">
        <f>VLOOKUP(CONCATENATE(F205,"a"),'Comp Plan 40'!$A$9:$R$46,G205+2,FALSE)</f>
        <v>262126</v>
      </c>
      <c r="I205" s="55">
        <v>29952</v>
      </c>
      <c r="J205" s="56">
        <f t="shared" ca="1" si="7"/>
        <v>41</v>
      </c>
      <c r="K205" s="56" t="s">
        <v>33</v>
      </c>
      <c r="L205" s="43" t="s">
        <v>24</v>
      </c>
      <c r="M205" s="91" t="s">
        <v>59</v>
      </c>
      <c r="N205" s="48">
        <v>40</v>
      </c>
      <c r="O205" s="84" t="s">
        <v>26</v>
      </c>
    </row>
    <row r="206" spans="1:15" s="72" customFormat="1" ht="18" customHeight="1" x14ac:dyDescent="0.3">
      <c r="A206" s="49">
        <f t="shared" si="8"/>
        <v>199</v>
      </c>
      <c r="B206" s="43" t="s">
        <v>19</v>
      </c>
      <c r="C206" s="93">
        <v>785385243</v>
      </c>
      <c r="D206" s="45" t="s">
        <v>131</v>
      </c>
      <c r="E206" s="45" t="s">
        <v>495</v>
      </c>
      <c r="F206" s="57">
        <v>8</v>
      </c>
      <c r="G206" s="46">
        <v>2</v>
      </c>
      <c r="H206" s="47">
        <f>VLOOKUP(CONCATENATE(F206,"a"),'Comp Plan 40'!$A$9:$R$46,G206+2,FALSE)</f>
        <v>144196</v>
      </c>
      <c r="I206" s="55">
        <v>30390</v>
      </c>
      <c r="J206" s="56">
        <f t="shared" ca="1" si="7"/>
        <v>39</v>
      </c>
      <c r="K206" s="56" t="s">
        <v>23</v>
      </c>
      <c r="L206" s="43" t="s">
        <v>24</v>
      </c>
      <c r="M206" s="91" t="s">
        <v>38</v>
      </c>
      <c r="N206" s="48">
        <v>40</v>
      </c>
      <c r="O206" s="84" t="s">
        <v>26</v>
      </c>
    </row>
    <row r="207" spans="1:15" s="72" customFormat="1" ht="18" customHeight="1" x14ac:dyDescent="0.3">
      <c r="A207" s="49">
        <f t="shared" si="8"/>
        <v>200</v>
      </c>
      <c r="B207" s="53" t="s">
        <v>19</v>
      </c>
      <c r="C207" s="93">
        <v>129446542</v>
      </c>
      <c r="D207" s="45" t="s">
        <v>305</v>
      </c>
      <c r="E207" s="45" t="s">
        <v>496</v>
      </c>
      <c r="F207" s="46">
        <v>5</v>
      </c>
      <c r="G207" s="46">
        <v>2</v>
      </c>
      <c r="H207" s="47">
        <f>VLOOKUP(CONCATENATE(F207,"a"),'Comp Plan 40'!$A$9:$R$46,G207+2,FALSE)</f>
        <v>76401</v>
      </c>
      <c r="I207" s="58">
        <v>29461</v>
      </c>
      <c r="J207" s="42">
        <f t="shared" ca="1" si="7"/>
        <v>42</v>
      </c>
      <c r="K207" s="42" t="s">
        <v>23</v>
      </c>
      <c r="L207" s="91" t="s">
        <v>80</v>
      </c>
      <c r="M207" s="91" t="s">
        <v>497</v>
      </c>
      <c r="N207" s="48">
        <v>40</v>
      </c>
      <c r="O207" s="84" t="s">
        <v>26</v>
      </c>
    </row>
    <row r="208" spans="1:15" s="72" customFormat="1" ht="18" customHeight="1" x14ac:dyDescent="0.3">
      <c r="A208" s="49">
        <f t="shared" si="8"/>
        <v>201</v>
      </c>
      <c r="B208" s="53" t="s">
        <v>19</v>
      </c>
      <c r="C208" s="92">
        <v>957251806</v>
      </c>
      <c r="D208" s="45" t="s">
        <v>367</v>
      </c>
      <c r="E208" s="45" t="s">
        <v>498</v>
      </c>
      <c r="F208" s="54">
        <v>5</v>
      </c>
      <c r="G208" s="46">
        <v>1</v>
      </c>
      <c r="H208" s="47">
        <f>VLOOKUP(CONCATENATE(F208,"a"),'Comp Plan 40'!$A$9:$R$46,G208+2,FALSE)</f>
        <v>72762</v>
      </c>
      <c r="I208" s="50">
        <v>31057</v>
      </c>
      <c r="J208" s="44">
        <f t="shared" ca="1" si="7"/>
        <v>38</v>
      </c>
      <c r="K208" s="44" t="s">
        <v>23</v>
      </c>
      <c r="L208" s="43" t="s">
        <v>24</v>
      </c>
      <c r="M208" s="43" t="s">
        <v>25</v>
      </c>
      <c r="N208" s="48">
        <v>40</v>
      </c>
      <c r="O208" s="84" t="s">
        <v>26</v>
      </c>
    </row>
    <row r="209" spans="1:15" s="72" customFormat="1" ht="18" customHeight="1" x14ac:dyDescent="0.3">
      <c r="A209" s="49">
        <f t="shared" si="8"/>
        <v>202</v>
      </c>
      <c r="B209" s="53" t="s">
        <v>19</v>
      </c>
      <c r="C209" s="93">
        <v>61894670</v>
      </c>
      <c r="D209" s="45" t="s">
        <v>332</v>
      </c>
      <c r="E209" s="45" t="s">
        <v>499</v>
      </c>
      <c r="F209" s="54">
        <v>8</v>
      </c>
      <c r="G209" s="46">
        <v>14</v>
      </c>
      <c r="H209" s="47">
        <f>VLOOKUP(CONCATENATE(F209,"a"),'Comp Plan 40'!$A$9:$R$46,G209+2,FALSE)</f>
        <v>226600</v>
      </c>
      <c r="I209" s="50">
        <v>27950</v>
      </c>
      <c r="J209" s="44">
        <f t="shared" ca="1" si="7"/>
        <v>46</v>
      </c>
      <c r="K209" s="44" t="s">
        <v>33</v>
      </c>
      <c r="L209" s="43" t="s">
        <v>24</v>
      </c>
      <c r="M209" s="43" t="s">
        <v>34</v>
      </c>
      <c r="N209" s="48">
        <v>40</v>
      </c>
      <c r="O209" s="84" t="s">
        <v>26</v>
      </c>
    </row>
    <row r="210" spans="1:15" s="72" customFormat="1" ht="18" customHeight="1" x14ac:dyDescent="0.3">
      <c r="A210" s="49">
        <f t="shared" si="8"/>
        <v>203</v>
      </c>
      <c r="B210" s="53" t="s">
        <v>19</v>
      </c>
      <c r="C210" s="94">
        <v>519750250</v>
      </c>
      <c r="D210" s="45" t="s">
        <v>500</v>
      </c>
      <c r="E210" s="45" t="s">
        <v>501</v>
      </c>
      <c r="F210" s="54">
        <v>7</v>
      </c>
      <c r="G210" s="46">
        <v>1</v>
      </c>
      <c r="H210" s="47">
        <f>VLOOKUP(CONCATENATE(F210,"a"),'Comp Plan 40'!$A$9:$R$46,G210+2,FALSE)</f>
        <v>115088</v>
      </c>
      <c r="I210" s="50">
        <v>32417</v>
      </c>
      <c r="J210" s="44">
        <f t="shared" ca="1" si="7"/>
        <v>34</v>
      </c>
      <c r="K210" s="44" t="s">
        <v>33</v>
      </c>
      <c r="L210" s="43" t="s">
        <v>24</v>
      </c>
      <c r="M210" s="43" t="s">
        <v>50</v>
      </c>
      <c r="N210" s="48">
        <v>40</v>
      </c>
      <c r="O210" s="84" t="s">
        <v>26</v>
      </c>
    </row>
    <row r="211" spans="1:15" s="72" customFormat="1" ht="18" customHeight="1" x14ac:dyDescent="0.3">
      <c r="A211" s="49">
        <f t="shared" si="8"/>
        <v>204</v>
      </c>
      <c r="B211" s="53" t="s">
        <v>19</v>
      </c>
      <c r="C211" s="94">
        <v>169468139</v>
      </c>
      <c r="D211" s="45" t="s">
        <v>502</v>
      </c>
      <c r="E211" s="45" t="s">
        <v>503</v>
      </c>
      <c r="F211" s="54">
        <v>12</v>
      </c>
      <c r="G211" s="46">
        <v>9</v>
      </c>
      <c r="H211" s="47">
        <f>VLOOKUP(CONCATENATE(F211,"a"),'Comp Plan 40'!$A$9:$R$46,G211+2,FALSE)</f>
        <v>539066</v>
      </c>
      <c r="I211" s="50">
        <v>31996</v>
      </c>
      <c r="J211" s="44">
        <f t="shared" ca="1" si="7"/>
        <v>35</v>
      </c>
      <c r="K211" s="44" t="s">
        <v>33</v>
      </c>
      <c r="L211" s="43" t="s">
        <v>24</v>
      </c>
      <c r="M211" s="43" t="s">
        <v>504</v>
      </c>
      <c r="N211" s="48">
        <v>40</v>
      </c>
      <c r="O211" s="84" t="s">
        <v>26</v>
      </c>
    </row>
    <row r="212" spans="1:15" s="72" customFormat="1" ht="18" customHeight="1" x14ac:dyDescent="0.3">
      <c r="A212" s="49">
        <f t="shared" si="8"/>
        <v>205</v>
      </c>
      <c r="B212" s="53" t="s">
        <v>19</v>
      </c>
      <c r="C212" s="94">
        <v>120762735</v>
      </c>
      <c r="D212" s="45" t="s">
        <v>489</v>
      </c>
      <c r="E212" s="45" t="s">
        <v>505</v>
      </c>
      <c r="F212" s="46">
        <v>7</v>
      </c>
      <c r="G212" s="46">
        <v>2</v>
      </c>
      <c r="H212" s="47">
        <f>VLOOKUP(CONCATENATE(F212,"a"),'Comp Plan 40'!$A$9:$R$46,G212+2,FALSE)</f>
        <v>120843</v>
      </c>
      <c r="I212" s="50">
        <v>30393</v>
      </c>
      <c r="J212" s="44">
        <f t="shared" ca="1" si="7"/>
        <v>39</v>
      </c>
      <c r="K212" s="44" t="s">
        <v>23</v>
      </c>
      <c r="L212" s="43" t="s">
        <v>24</v>
      </c>
      <c r="M212" s="43" t="s">
        <v>38</v>
      </c>
      <c r="N212" s="48">
        <v>40</v>
      </c>
      <c r="O212" s="84" t="s">
        <v>26</v>
      </c>
    </row>
    <row r="213" spans="1:15" s="72" customFormat="1" ht="18" customHeight="1" x14ac:dyDescent="0.3">
      <c r="A213" s="49">
        <f t="shared" si="8"/>
        <v>206</v>
      </c>
      <c r="B213" s="43" t="s">
        <v>19</v>
      </c>
      <c r="C213" s="92">
        <v>348461020</v>
      </c>
      <c r="D213" s="45" t="s">
        <v>358</v>
      </c>
      <c r="E213" s="45" t="s">
        <v>506</v>
      </c>
      <c r="F213" s="46">
        <v>11</v>
      </c>
      <c r="G213" s="46">
        <v>1</v>
      </c>
      <c r="H213" s="47">
        <f>VLOOKUP(CONCATENATE(F213,"a"),'Comp Plan 40'!$A$9:$R$46,G213+2,FALSE)</f>
        <v>292419</v>
      </c>
      <c r="I213" s="50">
        <v>27926</v>
      </c>
      <c r="J213" s="44">
        <f t="shared" ca="1" si="7"/>
        <v>46</v>
      </c>
      <c r="K213" s="44" t="s">
        <v>33</v>
      </c>
      <c r="L213" s="43" t="s">
        <v>80</v>
      </c>
      <c r="M213" s="43" t="s">
        <v>50</v>
      </c>
      <c r="N213" s="48">
        <v>40</v>
      </c>
      <c r="O213" s="84" t="s">
        <v>26</v>
      </c>
    </row>
    <row r="214" spans="1:15" s="72" customFormat="1" ht="18" customHeight="1" x14ac:dyDescent="0.3">
      <c r="A214" s="49">
        <f t="shared" si="8"/>
        <v>207</v>
      </c>
      <c r="B214" s="53" t="s">
        <v>19</v>
      </c>
      <c r="C214" s="94">
        <v>333023525</v>
      </c>
      <c r="D214" s="45" t="s">
        <v>91</v>
      </c>
      <c r="E214" s="45" t="s">
        <v>507</v>
      </c>
      <c r="F214" s="46">
        <v>6</v>
      </c>
      <c r="G214" s="46">
        <v>1</v>
      </c>
      <c r="H214" s="47">
        <f>VLOOKUP(CONCATENATE(F214,"a"),'Comp Plan 40'!$A$9:$R$46,G214+2,FALSE)</f>
        <v>90149</v>
      </c>
      <c r="I214" s="50">
        <v>27306</v>
      </c>
      <c r="J214" s="44">
        <f t="shared" ca="1" si="7"/>
        <v>48</v>
      </c>
      <c r="K214" s="44" t="s">
        <v>23</v>
      </c>
      <c r="L214" s="43" t="s">
        <v>24</v>
      </c>
      <c r="M214" s="43" t="s">
        <v>38</v>
      </c>
      <c r="N214" s="48">
        <v>40</v>
      </c>
      <c r="O214" s="84" t="s">
        <v>26</v>
      </c>
    </row>
    <row r="215" spans="1:15" s="72" customFormat="1" ht="18" customHeight="1" x14ac:dyDescent="0.3">
      <c r="A215" s="49">
        <f t="shared" si="8"/>
        <v>208</v>
      </c>
      <c r="B215" s="53" t="s">
        <v>19</v>
      </c>
      <c r="C215" s="93">
        <v>749173</v>
      </c>
      <c r="D215" s="45" t="s">
        <v>251</v>
      </c>
      <c r="E215" s="45" t="s">
        <v>508</v>
      </c>
      <c r="F215" s="46">
        <v>5</v>
      </c>
      <c r="G215" s="46">
        <v>1</v>
      </c>
      <c r="H215" s="47">
        <f>VLOOKUP(CONCATENATE(F215,"a"),'Comp Plan 40'!$A$9:$R$46,G215+2,FALSE)</f>
        <v>72762</v>
      </c>
      <c r="I215" s="50">
        <v>34296</v>
      </c>
      <c r="J215" s="44">
        <f t="shared" ca="1" si="7"/>
        <v>29</v>
      </c>
      <c r="K215" s="44" t="s">
        <v>33</v>
      </c>
      <c r="L215" s="43" t="s">
        <v>24</v>
      </c>
      <c r="M215" s="43" t="s">
        <v>59</v>
      </c>
      <c r="N215" s="48">
        <v>40</v>
      </c>
      <c r="O215" s="84" t="s">
        <v>26</v>
      </c>
    </row>
    <row r="216" spans="1:15" s="72" customFormat="1" ht="18" customHeight="1" x14ac:dyDescent="0.3">
      <c r="A216" s="49">
        <f t="shared" si="8"/>
        <v>209</v>
      </c>
      <c r="B216" s="53" t="s">
        <v>19</v>
      </c>
      <c r="C216" s="94">
        <v>804976455</v>
      </c>
      <c r="D216" s="45" t="s">
        <v>502</v>
      </c>
      <c r="E216" s="45" t="s">
        <v>509</v>
      </c>
      <c r="F216" s="46">
        <v>12</v>
      </c>
      <c r="G216" s="46">
        <v>14</v>
      </c>
      <c r="H216" s="47">
        <f>VLOOKUP(CONCATENATE(F216,"a"),'Comp Plan 40'!$A$9:$R$46,G216+2,FALSE)</f>
        <v>635326</v>
      </c>
      <c r="I216" s="50">
        <v>29479</v>
      </c>
      <c r="J216" s="44">
        <f t="shared" ca="1" si="7"/>
        <v>42</v>
      </c>
      <c r="K216" s="44" t="s">
        <v>33</v>
      </c>
      <c r="L216" s="43" t="s">
        <v>80</v>
      </c>
      <c r="M216" s="43" t="s">
        <v>504</v>
      </c>
      <c r="N216" s="48">
        <v>40</v>
      </c>
      <c r="O216" s="84" t="s">
        <v>26</v>
      </c>
    </row>
    <row r="217" spans="1:15" s="72" customFormat="1" ht="18" customHeight="1" x14ac:dyDescent="0.3">
      <c r="A217" s="49">
        <f t="shared" si="8"/>
        <v>210</v>
      </c>
      <c r="B217" s="53" t="s">
        <v>19</v>
      </c>
      <c r="C217" s="92">
        <v>998018182</v>
      </c>
      <c r="D217" s="45" t="s">
        <v>81</v>
      </c>
      <c r="E217" s="45" t="s">
        <v>510</v>
      </c>
      <c r="F217" s="46">
        <v>8</v>
      </c>
      <c r="G217" s="46">
        <v>2</v>
      </c>
      <c r="H217" s="47">
        <f>VLOOKUP(CONCATENATE(F217,"a"),'Comp Plan 40'!$A$9:$R$46,G217+2,FALSE)</f>
        <v>144196</v>
      </c>
      <c r="I217" s="50">
        <v>33499</v>
      </c>
      <c r="J217" s="44">
        <f t="shared" ca="1" si="7"/>
        <v>31</v>
      </c>
      <c r="K217" s="44" t="s">
        <v>23</v>
      </c>
      <c r="L217" s="91" t="s">
        <v>80</v>
      </c>
      <c r="M217" s="53" t="s">
        <v>25</v>
      </c>
      <c r="N217" s="48">
        <v>40</v>
      </c>
      <c r="O217" s="84" t="s">
        <v>26</v>
      </c>
    </row>
    <row r="218" spans="1:15" s="72" customFormat="1" ht="18" customHeight="1" x14ac:dyDescent="0.3">
      <c r="A218" s="49">
        <f t="shared" si="8"/>
        <v>211</v>
      </c>
      <c r="B218" s="53" t="s">
        <v>19</v>
      </c>
      <c r="C218" s="92">
        <v>333297273</v>
      </c>
      <c r="D218" s="45" t="s">
        <v>511</v>
      </c>
      <c r="E218" s="45" t="s">
        <v>512</v>
      </c>
      <c r="F218" s="46">
        <v>10</v>
      </c>
      <c r="G218" s="46">
        <v>1</v>
      </c>
      <c r="H218" s="47">
        <f>VLOOKUP(CONCATENATE(F218,"a"),'Comp Plan 40'!$A$9:$R$46,G218+2,FALSE)</f>
        <v>249644</v>
      </c>
      <c r="I218" s="50">
        <v>29896</v>
      </c>
      <c r="J218" s="44">
        <f t="shared" ca="1" si="7"/>
        <v>41</v>
      </c>
      <c r="K218" s="44" t="s">
        <v>33</v>
      </c>
      <c r="L218" s="91" t="s">
        <v>24</v>
      </c>
      <c r="M218" s="53" t="s">
        <v>200</v>
      </c>
      <c r="N218" s="48">
        <v>40</v>
      </c>
      <c r="O218" s="84" t="s">
        <v>26</v>
      </c>
    </row>
    <row r="219" spans="1:15" s="72" customFormat="1" ht="18" customHeight="1" x14ac:dyDescent="0.3">
      <c r="A219" s="49">
        <f t="shared" si="8"/>
        <v>212</v>
      </c>
      <c r="B219" s="53" t="s">
        <v>19</v>
      </c>
      <c r="C219" s="92">
        <v>428669871</v>
      </c>
      <c r="D219" s="45" t="s">
        <v>42</v>
      </c>
      <c r="E219" s="45" t="s">
        <v>513</v>
      </c>
      <c r="F219" s="46">
        <v>3</v>
      </c>
      <c r="G219" s="46">
        <v>1</v>
      </c>
      <c r="H219" s="47">
        <f>VLOOKUP(CONCATENATE(F219,"a"),'Comp Plan 40'!$A$9:$R$46,G219+2,FALSE)</f>
        <v>52467</v>
      </c>
      <c r="I219" s="50">
        <v>33386</v>
      </c>
      <c r="J219" s="44">
        <f t="shared" ca="1" si="7"/>
        <v>31</v>
      </c>
      <c r="K219" s="44" t="s">
        <v>23</v>
      </c>
      <c r="L219" s="91" t="s">
        <v>80</v>
      </c>
      <c r="M219" s="91" t="s">
        <v>38</v>
      </c>
      <c r="N219" s="48">
        <v>40</v>
      </c>
      <c r="O219" s="84" t="s">
        <v>26</v>
      </c>
    </row>
    <row r="220" spans="1:15" s="72" customFormat="1" ht="18" customHeight="1" x14ac:dyDescent="0.3">
      <c r="A220" s="49">
        <f t="shared" si="8"/>
        <v>213</v>
      </c>
      <c r="B220" s="53" t="s">
        <v>19</v>
      </c>
      <c r="C220" s="92">
        <v>433698417</v>
      </c>
      <c r="D220" s="45" t="s">
        <v>387</v>
      </c>
      <c r="E220" s="45" t="s">
        <v>514</v>
      </c>
      <c r="F220" s="46">
        <v>4</v>
      </c>
      <c r="G220" s="46">
        <v>1</v>
      </c>
      <c r="H220" s="47">
        <f>VLOOKUP(CONCATENATE(F220,"a"),'Comp Plan 40'!$A$9:$R$46,G220+2,FALSE)</f>
        <v>62626</v>
      </c>
      <c r="I220" s="50">
        <v>30008</v>
      </c>
      <c r="J220" s="44">
        <f t="shared" ca="1" si="7"/>
        <v>40</v>
      </c>
      <c r="K220" s="44" t="s">
        <v>23</v>
      </c>
      <c r="L220" s="91" t="s">
        <v>24</v>
      </c>
      <c r="M220" s="53" t="s">
        <v>515</v>
      </c>
      <c r="N220" s="48">
        <v>40</v>
      </c>
      <c r="O220" s="84" t="s">
        <v>26</v>
      </c>
    </row>
    <row r="221" spans="1:15" s="72" customFormat="1" ht="18" customHeight="1" x14ac:dyDescent="0.3">
      <c r="A221" s="49">
        <f t="shared" si="8"/>
        <v>214</v>
      </c>
      <c r="B221" s="53" t="s">
        <v>19</v>
      </c>
      <c r="C221" s="95">
        <v>998016099</v>
      </c>
      <c r="D221" s="45" t="s">
        <v>270</v>
      </c>
      <c r="E221" s="45" t="s">
        <v>516</v>
      </c>
      <c r="F221" s="46">
        <v>4</v>
      </c>
      <c r="G221" s="46">
        <v>5</v>
      </c>
      <c r="H221" s="47">
        <f>VLOOKUP(CONCATENATE(F221,"a"),'Comp Plan 40'!$A$9:$R$46,G221+2,FALSE)</f>
        <v>75150</v>
      </c>
      <c r="I221" s="50">
        <v>31898</v>
      </c>
      <c r="J221" s="44">
        <f t="shared" ca="1" si="7"/>
        <v>35</v>
      </c>
      <c r="K221" s="44" t="s">
        <v>23</v>
      </c>
      <c r="L221" s="91" t="s">
        <v>24</v>
      </c>
      <c r="M221" s="91" t="s">
        <v>38</v>
      </c>
      <c r="N221" s="48">
        <v>40</v>
      </c>
      <c r="O221" s="84" t="s">
        <v>26</v>
      </c>
    </row>
    <row r="222" spans="1:15" s="72" customFormat="1" ht="18" customHeight="1" x14ac:dyDescent="0.3">
      <c r="A222" s="49">
        <f t="shared" si="8"/>
        <v>215</v>
      </c>
      <c r="B222" s="43" t="s">
        <v>517</v>
      </c>
      <c r="C222" s="92">
        <v>145964458</v>
      </c>
      <c r="D222" s="45" t="s">
        <v>131</v>
      </c>
      <c r="E222" s="45" t="s">
        <v>518</v>
      </c>
      <c r="F222" s="46">
        <v>8</v>
      </c>
      <c r="G222" s="46">
        <v>9</v>
      </c>
      <c r="H222" s="47">
        <f>VLOOKUP(CONCATENATE(F222,"a"),'Comp Plan 40'!$A$9:$R$46,G222+2,FALSE)</f>
        <v>192265</v>
      </c>
      <c r="I222" s="44" t="s">
        <v>519</v>
      </c>
      <c r="J222" s="44">
        <f t="shared" ca="1" si="7"/>
        <v>44</v>
      </c>
      <c r="K222" s="44" t="s">
        <v>23</v>
      </c>
      <c r="L222" s="43" t="s">
        <v>24</v>
      </c>
      <c r="M222" s="43" t="s">
        <v>94</v>
      </c>
      <c r="N222" s="48">
        <v>40</v>
      </c>
      <c r="O222" s="84" t="s">
        <v>26</v>
      </c>
    </row>
    <row r="223" spans="1:15" s="72" customFormat="1" ht="18" customHeight="1" x14ac:dyDescent="0.3">
      <c r="A223" s="49">
        <f t="shared" si="8"/>
        <v>216</v>
      </c>
      <c r="B223" s="43" t="s">
        <v>517</v>
      </c>
      <c r="C223" s="92">
        <v>998003626</v>
      </c>
      <c r="D223" s="45" t="s">
        <v>520</v>
      </c>
      <c r="E223" s="45" t="s">
        <v>521</v>
      </c>
      <c r="F223" s="46">
        <v>5</v>
      </c>
      <c r="G223" s="46">
        <v>6</v>
      </c>
      <c r="H223" s="47">
        <f>VLOOKUP(CONCATENATE(F223,"a"),'Comp Plan 40'!$A$9:$R$46,G223+2,FALSE)</f>
        <v>90957</v>
      </c>
      <c r="I223" s="44" t="s">
        <v>522</v>
      </c>
      <c r="J223" s="44">
        <f t="shared" ca="1" si="7"/>
        <v>41</v>
      </c>
      <c r="K223" s="44" t="s">
        <v>23</v>
      </c>
      <c r="L223" s="43" t="s">
        <v>24</v>
      </c>
      <c r="M223" s="43" t="s">
        <v>200</v>
      </c>
      <c r="N223" s="48">
        <v>40</v>
      </c>
      <c r="O223" s="84" t="s">
        <v>26</v>
      </c>
    </row>
    <row r="224" spans="1:15" s="72" customFormat="1" ht="18" customHeight="1" x14ac:dyDescent="0.3">
      <c r="A224" s="49">
        <f t="shared" si="8"/>
        <v>217</v>
      </c>
      <c r="B224" s="43" t="s">
        <v>517</v>
      </c>
      <c r="C224" s="92">
        <v>998004393</v>
      </c>
      <c r="D224" s="45" t="s">
        <v>81</v>
      </c>
      <c r="E224" s="45" t="s">
        <v>523</v>
      </c>
      <c r="F224" s="46">
        <v>10</v>
      </c>
      <c r="G224" s="46">
        <v>3</v>
      </c>
      <c r="H224" s="47">
        <f>VLOOKUP(CONCATENATE(F224,"a"),'Comp Plan 40'!$A$9:$R$46,G224+2,FALSE)</f>
        <v>274608</v>
      </c>
      <c r="I224" s="44" t="s">
        <v>524</v>
      </c>
      <c r="J224" s="44">
        <f t="shared" ca="1" si="7"/>
        <v>46</v>
      </c>
      <c r="K224" s="44" t="s">
        <v>23</v>
      </c>
      <c r="L224" s="43" t="s">
        <v>24</v>
      </c>
      <c r="M224" s="43" t="s">
        <v>50</v>
      </c>
      <c r="N224" s="48">
        <v>40</v>
      </c>
      <c r="O224" s="84" t="s">
        <v>26</v>
      </c>
    </row>
    <row r="225" spans="1:15" s="72" customFormat="1" ht="18" customHeight="1" x14ac:dyDescent="0.3">
      <c r="A225" s="49">
        <f t="shared" si="8"/>
        <v>218</v>
      </c>
      <c r="B225" s="43" t="s">
        <v>517</v>
      </c>
      <c r="C225" s="92">
        <v>998016096</v>
      </c>
      <c r="D225" s="45" t="s">
        <v>35</v>
      </c>
      <c r="E225" s="45" t="s">
        <v>525</v>
      </c>
      <c r="F225" s="46">
        <v>7</v>
      </c>
      <c r="G225" s="46">
        <v>4</v>
      </c>
      <c r="H225" s="47">
        <f>VLOOKUP(CONCATENATE(F225,"a"),'Comp Plan 40'!$A$9:$R$46,G225+2,FALSE)</f>
        <v>132353</v>
      </c>
      <c r="I225" s="44" t="s">
        <v>526</v>
      </c>
      <c r="J225" s="44">
        <f t="shared" ref="J225:J289" ca="1" si="9">INT(YEARFRAC(I225,TODAY()))</f>
        <v>35</v>
      </c>
      <c r="K225" s="44" t="s">
        <v>33</v>
      </c>
      <c r="L225" s="43" t="s">
        <v>24</v>
      </c>
      <c r="M225" s="43" t="s">
        <v>197</v>
      </c>
      <c r="N225" s="48">
        <v>40</v>
      </c>
      <c r="O225" s="84" t="s">
        <v>26</v>
      </c>
    </row>
    <row r="226" spans="1:15" s="72" customFormat="1" ht="18" customHeight="1" x14ac:dyDescent="0.3">
      <c r="A226" s="49">
        <f t="shared" si="8"/>
        <v>219</v>
      </c>
      <c r="B226" s="43" t="s">
        <v>517</v>
      </c>
      <c r="C226" s="92">
        <v>998007900</v>
      </c>
      <c r="D226" s="45" t="s">
        <v>73</v>
      </c>
      <c r="E226" s="45" t="s">
        <v>527</v>
      </c>
      <c r="F226" s="46">
        <v>10</v>
      </c>
      <c r="G226" s="46">
        <v>5</v>
      </c>
      <c r="H226" s="47">
        <f>VLOOKUP(CONCATENATE(F226,"a"),'Comp Plan 40'!$A$9:$R$46,G226+2,FALSE)</f>
        <v>299572</v>
      </c>
      <c r="I226" s="44" t="s">
        <v>528</v>
      </c>
      <c r="J226" s="44">
        <f t="shared" ca="1" si="9"/>
        <v>39</v>
      </c>
      <c r="K226" s="44" t="s">
        <v>33</v>
      </c>
      <c r="L226" s="43" t="s">
        <v>24</v>
      </c>
      <c r="M226" s="43" t="s">
        <v>50</v>
      </c>
      <c r="N226" s="48">
        <v>40</v>
      </c>
      <c r="O226" s="84" t="s">
        <v>26</v>
      </c>
    </row>
    <row r="227" spans="1:15" s="72" customFormat="1" ht="18" customHeight="1" x14ac:dyDescent="0.3">
      <c r="A227" s="49">
        <f t="shared" si="8"/>
        <v>220</v>
      </c>
      <c r="B227" s="43" t="s">
        <v>517</v>
      </c>
      <c r="C227" s="92">
        <v>998011995</v>
      </c>
      <c r="D227" s="45" t="s">
        <v>222</v>
      </c>
      <c r="E227" s="45" t="s">
        <v>529</v>
      </c>
      <c r="F227" s="46">
        <v>9</v>
      </c>
      <c r="G227" s="46">
        <v>1</v>
      </c>
      <c r="H227" s="47">
        <f>VLOOKUP(CONCATENATE(F227,"a"),'Comp Plan 40'!$A$9:$R$46,G227+2,FALSE)</f>
        <v>195606</v>
      </c>
      <c r="I227" s="44" t="s">
        <v>530</v>
      </c>
      <c r="J227" s="44">
        <f t="shared" ca="1" si="9"/>
        <v>34</v>
      </c>
      <c r="K227" s="44" t="s">
        <v>33</v>
      </c>
      <c r="L227" s="43" t="s">
        <v>24</v>
      </c>
      <c r="M227" s="43" t="s">
        <v>50</v>
      </c>
      <c r="N227" s="48">
        <v>40</v>
      </c>
      <c r="O227" s="84" t="s">
        <v>26</v>
      </c>
    </row>
    <row r="228" spans="1:15" s="72" customFormat="1" ht="18" customHeight="1" x14ac:dyDescent="0.3">
      <c r="A228" s="49">
        <f t="shared" si="8"/>
        <v>221</v>
      </c>
      <c r="B228" s="43" t="s">
        <v>517</v>
      </c>
      <c r="C228" s="92">
        <v>998003618</v>
      </c>
      <c r="D228" s="45" t="s">
        <v>531</v>
      </c>
      <c r="E228" s="45" t="s">
        <v>532</v>
      </c>
      <c r="F228" s="46">
        <v>4</v>
      </c>
      <c r="G228" s="46">
        <v>8</v>
      </c>
      <c r="H228" s="47">
        <f>VLOOKUP(CONCATENATE(F228,"a"),'Comp Plan 40'!$A$9:$R$46,G228+2,FALSE)</f>
        <v>84543</v>
      </c>
      <c r="I228" s="44" t="s">
        <v>533</v>
      </c>
      <c r="J228" s="44">
        <f t="shared" ca="1" si="9"/>
        <v>41</v>
      </c>
      <c r="K228" s="44" t="s">
        <v>23</v>
      </c>
      <c r="L228" s="43" t="s">
        <v>24</v>
      </c>
      <c r="M228" s="43" t="s">
        <v>38</v>
      </c>
      <c r="N228" s="48">
        <v>40</v>
      </c>
      <c r="O228" s="84" t="s">
        <v>26</v>
      </c>
    </row>
    <row r="229" spans="1:15" s="72" customFormat="1" ht="18" customHeight="1" x14ac:dyDescent="0.3">
      <c r="A229" s="49">
        <f t="shared" si="8"/>
        <v>222</v>
      </c>
      <c r="B229" s="43" t="s">
        <v>517</v>
      </c>
      <c r="C229" s="92">
        <v>998011610</v>
      </c>
      <c r="D229" s="45" t="s">
        <v>81</v>
      </c>
      <c r="E229" s="45" t="s">
        <v>534</v>
      </c>
      <c r="F229" s="46">
        <v>8</v>
      </c>
      <c r="G229" s="46">
        <v>4</v>
      </c>
      <c r="H229" s="47">
        <f>VLOOKUP(CONCATENATE(F229,"a"),'Comp Plan 40'!$A$9:$R$46,G229+2,FALSE)</f>
        <v>157930</v>
      </c>
      <c r="I229" s="44" t="s">
        <v>535</v>
      </c>
      <c r="J229" s="44">
        <f t="shared" ca="1" si="9"/>
        <v>40</v>
      </c>
      <c r="K229" s="44" t="s">
        <v>23</v>
      </c>
      <c r="L229" s="43" t="s">
        <v>24</v>
      </c>
      <c r="M229" s="43" t="s">
        <v>50</v>
      </c>
      <c r="N229" s="48">
        <v>40</v>
      </c>
      <c r="O229" s="84" t="s">
        <v>26</v>
      </c>
    </row>
    <row r="230" spans="1:15" s="72" customFormat="1" ht="18" customHeight="1" x14ac:dyDescent="0.3">
      <c r="A230" s="49">
        <f t="shared" si="8"/>
        <v>223</v>
      </c>
      <c r="B230" s="43" t="s">
        <v>517</v>
      </c>
      <c r="C230" s="92">
        <v>156294737</v>
      </c>
      <c r="D230" s="45" t="s">
        <v>42</v>
      </c>
      <c r="E230" s="45" t="s">
        <v>536</v>
      </c>
      <c r="F230" s="46">
        <v>3</v>
      </c>
      <c r="G230" s="46">
        <v>10</v>
      </c>
      <c r="H230" s="47">
        <f>VLOOKUP(CONCATENATE(F230,"a"),'Comp Plan 40'!$A$9:$R$46,G230+2,FALSE)</f>
        <v>76074</v>
      </c>
      <c r="I230" s="44" t="s">
        <v>537</v>
      </c>
      <c r="J230" s="44">
        <f t="shared" ca="1" si="9"/>
        <v>55</v>
      </c>
      <c r="K230" s="44" t="s">
        <v>23</v>
      </c>
      <c r="L230" s="43" t="s">
        <v>24</v>
      </c>
      <c r="M230" s="43" t="s">
        <v>25</v>
      </c>
      <c r="N230" s="48">
        <v>40</v>
      </c>
      <c r="O230" s="84" t="s">
        <v>26</v>
      </c>
    </row>
    <row r="231" spans="1:15" s="72" customFormat="1" ht="18" customHeight="1" x14ac:dyDescent="0.3">
      <c r="A231" s="49">
        <f t="shared" si="8"/>
        <v>224</v>
      </c>
      <c r="B231" s="43" t="s">
        <v>517</v>
      </c>
      <c r="C231" s="92">
        <v>150053073</v>
      </c>
      <c r="D231" s="45" t="s">
        <v>538</v>
      </c>
      <c r="E231" s="45" t="s">
        <v>539</v>
      </c>
      <c r="F231" s="46">
        <v>7</v>
      </c>
      <c r="G231" s="46">
        <v>11</v>
      </c>
      <c r="H231" s="47">
        <f>VLOOKUP(CONCATENATE(F231,"a"),'Comp Plan 40'!$A$9:$R$46,G231+2,FALSE)</f>
        <v>172638</v>
      </c>
      <c r="I231" s="44" t="s">
        <v>540</v>
      </c>
      <c r="J231" s="44">
        <f t="shared" ca="1" si="9"/>
        <v>49</v>
      </c>
      <c r="K231" s="44" t="s">
        <v>23</v>
      </c>
      <c r="L231" s="43" t="s">
        <v>80</v>
      </c>
      <c r="M231" s="43" t="s">
        <v>541</v>
      </c>
      <c r="N231" s="48">
        <v>40</v>
      </c>
      <c r="O231" s="84" t="s">
        <v>26</v>
      </c>
    </row>
    <row r="232" spans="1:15" s="72" customFormat="1" ht="18" customHeight="1" x14ac:dyDescent="0.3">
      <c r="A232" s="49">
        <f t="shared" si="8"/>
        <v>225</v>
      </c>
      <c r="B232" s="43" t="s">
        <v>517</v>
      </c>
      <c r="C232" s="92">
        <v>182897894</v>
      </c>
      <c r="D232" s="45" t="s">
        <v>81</v>
      </c>
      <c r="E232" s="45" t="s">
        <v>542</v>
      </c>
      <c r="F232" s="46">
        <v>8</v>
      </c>
      <c r="G232" s="46">
        <v>3</v>
      </c>
      <c r="H232" s="47">
        <f>VLOOKUP(CONCATENATE(F232,"a"),'Comp Plan 40'!$A$9:$R$46,G232+2,FALSE)</f>
        <v>151063</v>
      </c>
      <c r="I232" s="44" t="s">
        <v>543</v>
      </c>
      <c r="J232" s="44">
        <f t="shared" ca="1" si="9"/>
        <v>42</v>
      </c>
      <c r="K232" s="44" t="s">
        <v>33</v>
      </c>
      <c r="L232" s="43" t="s">
        <v>24</v>
      </c>
      <c r="M232" s="43" t="s">
        <v>124</v>
      </c>
      <c r="N232" s="48">
        <v>40</v>
      </c>
      <c r="O232" s="84" t="s">
        <v>26</v>
      </c>
    </row>
    <row r="233" spans="1:15" s="72" customFormat="1" ht="18" customHeight="1" x14ac:dyDescent="0.3">
      <c r="A233" s="49">
        <f t="shared" si="8"/>
        <v>226</v>
      </c>
      <c r="B233" s="43" t="s">
        <v>517</v>
      </c>
      <c r="C233" s="92">
        <v>137591361</v>
      </c>
      <c r="D233" s="45" t="s">
        <v>54</v>
      </c>
      <c r="E233" s="45" t="s">
        <v>544</v>
      </c>
      <c r="F233" s="46">
        <v>8</v>
      </c>
      <c r="G233" s="46">
        <v>10</v>
      </c>
      <c r="H233" s="47">
        <f>VLOOKUP(CONCATENATE(F233,"a"),'Comp Plan 40'!$A$9:$R$46,G233+2,FALSE)</f>
        <v>199132</v>
      </c>
      <c r="I233" s="44" t="s">
        <v>545</v>
      </c>
      <c r="J233" s="44">
        <f t="shared" ca="1" si="9"/>
        <v>38</v>
      </c>
      <c r="K233" s="44" t="s">
        <v>23</v>
      </c>
      <c r="L233" s="43" t="s">
        <v>80</v>
      </c>
      <c r="M233" s="43" t="s">
        <v>78</v>
      </c>
      <c r="N233" s="48">
        <v>40</v>
      </c>
      <c r="O233" s="84" t="s">
        <v>26</v>
      </c>
    </row>
    <row r="234" spans="1:15" s="72" customFormat="1" ht="18" customHeight="1" x14ac:dyDescent="0.3">
      <c r="A234" s="49">
        <f t="shared" si="8"/>
        <v>227</v>
      </c>
      <c r="B234" s="43" t="s">
        <v>517</v>
      </c>
      <c r="C234" s="92">
        <v>187553401</v>
      </c>
      <c r="D234" s="45" t="s">
        <v>546</v>
      </c>
      <c r="E234" s="45" t="s">
        <v>547</v>
      </c>
      <c r="F234" s="46">
        <v>10</v>
      </c>
      <c r="G234" s="46">
        <v>12</v>
      </c>
      <c r="H234" s="47">
        <f>VLOOKUP(CONCATENATE(F234,"a"),'Comp Plan 40'!$A$9:$R$46,G234+2,FALSE)</f>
        <v>386946</v>
      </c>
      <c r="I234" s="44" t="s">
        <v>548</v>
      </c>
      <c r="J234" s="44">
        <f t="shared" ca="1" si="9"/>
        <v>49</v>
      </c>
      <c r="K234" s="44" t="s">
        <v>23</v>
      </c>
      <c r="L234" s="43" t="s">
        <v>24</v>
      </c>
      <c r="M234" s="43" t="s">
        <v>497</v>
      </c>
      <c r="N234" s="48">
        <v>40</v>
      </c>
      <c r="O234" s="84" t="s">
        <v>26</v>
      </c>
    </row>
    <row r="235" spans="1:15" s="72" customFormat="1" ht="18" customHeight="1" x14ac:dyDescent="0.3">
      <c r="A235" s="49">
        <f t="shared" si="8"/>
        <v>228</v>
      </c>
      <c r="B235" s="43" t="s">
        <v>517</v>
      </c>
      <c r="C235" s="92">
        <v>998011032</v>
      </c>
      <c r="D235" s="45" t="s">
        <v>81</v>
      </c>
      <c r="E235" s="45" t="s">
        <v>549</v>
      </c>
      <c r="F235" s="46">
        <v>8</v>
      </c>
      <c r="G235" s="46">
        <v>3</v>
      </c>
      <c r="H235" s="47">
        <f>VLOOKUP(CONCATENATE(F235,"a"),'Comp Plan 40'!$A$9:$R$46,G235+2,FALSE)</f>
        <v>151063</v>
      </c>
      <c r="I235" s="44" t="s">
        <v>550</v>
      </c>
      <c r="J235" s="44">
        <f t="shared" ca="1" si="9"/>
        <v>40</v>
      </c>
      <c r="K235" s="44" t="s">
        <v>23</v>
      </c>
      <c r="L235" s="43" t="s">
        <v>24</v>
      </c>
      <c r="M235" s="43" t="s">
        <v>59</v>
      </c>
      <c r="N235" s="48">
        <v>40</v>
      </c>
      <c r="O235" s="84" t="s">
        <v>26</v>
      </c>
    </row>
    <row r="236" spans="1:15" s="72" customFormat="1" ht="18" customHeight="1" x14ac:dyDescent="0.3">
      <c r="A236" s="49">
        <f t="shared" si="8"/>
        <v>229</v>
      </c>
      <c r="B236" s="43" t="s">
        <v>517</v>
      </c>
      <c r="C236" s="92">
        <v>998018199</v>
      </c>
      <c r="D236" s="45" t="s">
        <v>73</v>
      </c>
      <c r="E236" s="45" t="s">
        <v>551</v>
      </c>
      <c r="F236" s="46">
        <v>10</v>
      </c>
      <c r="G236" s="46">
        <v>5</v>
      </c>
      <c r="H236" s="47">
        <f>VLOOKUP(CONCATENATE(F236,"a"),'Comp Plan 40'!$A$9:$R$46,G236+2,FALSE)</f>
        <v>299572</v>
      </c>
      <c r="I236" s="50">
        <v>29520</v>
      </c>
      <c r="J236" s="44">
        <f t="shared" ca="1" si="9"/>
        <v>42</v>
      </c>
      <c r="K236" s="44" t="s">
        <v>23</v>
      </c>
      <c r="L236" s="91" t="s">
        <v>24</v>
      </c>
      <c r="M236" s="53" t="s">
        <v>50</v>
      </c>
      <c r="N236" s="48">
        <v>40</v>
      </c>
      <c r="O236" s="84" t="s">
        <v>26</v>
      </c>
    </row>
    <row r="237" spans="1:15" s="72" customFormat="1" ht="18" customHeight="1" x14ac:dyDescent="0.3">
      <c r="A237" s="49">
        <f t="shared" si="8"/>
        <v>230</v>
      </c>
      <c r="B237" s="43" t="s">
        <v>517</v>
      </c>
      <c r="C237" s="92">
        <v>150085490</v>
      </c>
      <c r="D237" s="45" t="s">
        <v>99</v>
      </c>
      <c r="E237" s="45" t="s">
        <v>552</v>
      </c>
      <c r="F237" s="46">
        <v>9</v>
      </c>
      <c r="G237" s="46">
        <v>14</v>
      </c>
      <c r="H237" s="47">
        <f>VLOOKUP(CONCATENATE(F237,"a"),'Comp Plan 40'!$A$9:$R$46,G237+2,FALSE)</f>
        <v>322772</v>
      </c>
      <c r="I237" s="44" t="s">
        <v>553</v>
      </c>
      <c r="J237" s="44">
        <f t="shared" ca="1" si="9"/>
        <v>61</v>
      </c>
      <c r="K237" s="44" t="s">
        <v>23</v>
      </c>
      <c r="L237" s="43" t="s">
        <v>24</v>
      </c>
      <c r="M237" s="43" t="s">
        <v>197</v>
      </c>
      <c r="N237" s="48">
        <v>40</v>
      </c>
      <c r="O237" s="84" t="s">
        <v>26</v>
      </c>
    </row>
    <row r="238" spans="1:15" s="72" customFormat="1" ht="18" customHeight="1" x14ac:dyDescent="0.3">
      <c r="A238" s="49">
        <f t="shared" si="8"/>
        <v>231</v>
      </c>
      <c r="B238" s="43" t="s">
        <v>517</v>
      </c>
      <c r="C238" s="92">
        <v>998006150</v>
      </c>
      <c r="D238" s="45" t="s">
        <v>168</v>
      </c>
      <c r="E238" s="45" t="s">
        <v>554</v>
      </c>
      <c r="F238" s="46">
        <v>5</v>
      </c>
      <c r="G238" s="46">
        <v>6</v>
      </c>
      <c r="H238" s="47">
        <f>VLOOKUP(CONCATENATE(F238,"a"),'Comp Plan 40'!$A$9:$R$46,G238+2,FALSE)</f>
        <v>90957</v>
      </c>
      <c r="I238" s="44" t="s">
        <v>555</v>
      </c>
      <c r="J238" s="44">
        <f t="shared" ca="1" si="9"/>
        <v>41</v>
      </c>
      <c r="K238" s="44" t="s">
        <v>23</v>
      </c>
      <c r="L238" s="43" t="s">
        <v>24</v>
      </c>
      <c r="M238" s="43" t="s">
        <v>38</v>
      </c>
      <c r="N238" s="48">
        <v>40</v>
      </c>
      <c r="O238" s="84" t="s">
        <v>26</v>
      </c>
    </row>
    <row r="239" spans="1:15" s="72" customFormat="1" ht="18" customHeight="1" x14ac:dyDescent="0.3">
      <c r="A239" s="49">
        <f t="shared" si="8"/>
        <v>232</v>
      </c>
      <c r="B239" s="43" t="s">
        <v>517</v>
      </c>
      <c r="C239" s="92">
        <v>150225320</v>
      </c>
      <c r="D239" s="45" t="s">
        <v>288</v>
      </c>
      <c r="E239" s="45" t="s">
        <v>556</v>
      </c>
      <c r="F239" s="46">
        <v>6</v>
      </c>
      <c r="G239" s="46">
        <v>7</v>
      </c>
      <c r="H239" s="47">
        <f>VLOOKUP(CONCATENATE(F239,"a"),'Comp Plan 40'!$A$9:$R$46,G239+2,FALSE)</f>
        <v>117191</v>
      </c>
      <c r="I239" s="44" t="s">
        <v>444</v>
      </c>
      <c r="J239" s="44">
        <f t="shared" ca="1" si="9"/>
        <v>53</v>
      </c>
      <c r="K239" s="44" t="s">
        <v>23</v>
      </c>
      <c r="L239" s="43" t="s">
        <v>24</v>
      </c>
      <c r="M239" s="43" t="s">
        <v>38</v>
      </c>
      <c r="N239" s="48">
        <v>40</v>
      </c>
      <c r="O239" s="84" t="s">
        <v>26</v>
      </c>
    </row>
    <row r="240" spans="1:15" s="72" customFormat="1" ht="18" customHeight="1" x14ac:dyDescent="0.3">
      <c r="A240" s="49">
        <f t="shared" si="8"/>
        <v>233</v>
      </c>
      <c r="B240" s="43" t="s">
        <v>517</v>
      </c>
      <c r="C240" s="92">
        <v>998017773</v>
      </c>
      <c r="D240" s="45" t="s">
        <v>225</v>
      </c>
      <c r="E240" s="45" t="s">
        <v>557</v>
      </c>
      <c r="F240" s="46">
        <v>9</v>
      </c>
      <c r="G240" s="46">
        <v>7</v>
      </c>
      <c r="H240" s="47">
        <f>VLOOKUP(CONCATENATE(F240,"a"),'Comp Plan 40'!$A$9:$R$46,G240+2,FALSE)</f>
        <v>254298</v>
      </c>
      <c r="I240" s="50">
        <v>27767</v>
      </c>
      <c r="J240" s="44">
        <f t="shared" ca="1" si="9"/>
        <v>47</v>
      </c>
      <c r="K240" s="44" t="s">
        <v>23</v>
      </c>
      <c r="L240" s="43" t="s">
        <v>24</v>
      </c>
      <c r="M240" s="43" t="s">
        <v>504</v>
      </c>
      <c r="N240" s="48">
        <v>40</v>
      </c>
      <c r="O240" s="84" t="s">
        <v>26</v>
      </c>
    </row>
    <row r="241" spans="1:15" s="72" customFormat="1" ht="18" customHeight="1" x14ac:dyDescent="0.3">
      <c r="A241" s="49">
        <f t="shared" si="8"/>
        <v>234</v>
      </c>
      <c r="B241" s="43" t="s">
        <v>517</v>
      </c>
      <c r="C241" s="92">
        <v>171910584</v>
      </c>
      <c r="D241" s="45" t="s">
        <v>558</v>
      </c>
      <c r="E241" s="45" t="s">
        <v>559</v>
      </c>
      <c r="F241" s="46">
        <v>10</v>
      </c>
      <c r="G241" s="46">
        <v>5</v>
      </c>
      <c r="H241" s="47">
        <f>VLOOKUP(CONCATENATE(F241,"a"),'Comp Plan 40'!$A$9:$R$46,G241+2,FALSE)</f>
        <v>299572</v>
      </c>
      <c r="I241" s="50">
        <v>28769</v>
      </c>
      <c r="J241" s="44">
        <f t="shared" ca="1" si="9"/>
        <v>44</v>
      </c>
      <c r="K241" s="44" t="s">
        <v>33</v>
      </c>
      <c r="L241" s="43" t="s">
        <v>24</v>
      </c>
      <c r="M241" s="43" t="s">
        <v>94</v>
      </c>
      <c r="N241" s="48">
        <v>40</v>
      </c>
      <c r="O241" s="84" t="s">
        <v>26</v>
      </c>
    </row>
    <row r="242" spans="1:15" s="72" customFormat="1" ht="18" customHeight="1" x14ac:dyDescent="0.3">
      <c r="A242" s="49">
        <f t="shared" si="8"/>
        <v>235</v>
      </c>
      <c r="B242" s="43" t="s">
        <v>517</v>
      </c>
      <c r="C242" s="92">
        <v>998017559</v>
      </c>
      <c r="D242" s="45" t="s">
        <v>560</v>
      </c>
      <c r="E242" s="45" t="s">
        <v>561</v>
      </c>
      <c r="F242" s="46">
        <v>10</v>
      </c>
      <c r="G242" s="46">
        <v>1</v>
      </c>
      <c r="H242" s="47">
        <f>VLOOKUP(CONCATENATE(F242,"a"),'Comp Plan 40'!$A$9:$R$46,G242+2,FALSE)</f>
        <v>249644</v>
      </c>
      <c r="I242" s="50">
        <v>28560</v>
      </c>
      <c r="J242" s="44">
        <f t="shared" ca="1" si="9"/>
        <v>44</v>
      </c>
      <c r="K242" s="44" t="s">
        <v>33</v>
      </c>
      <c r="L242" s="43" t="s">
        <v>24</v>
      </c>
      <c r="M242" s="43" t="s">
        <v>59</v>
      </c>
      <c r="N242" s="48">
        <v>40</v>
      </c>
      <c r="O242" s="84" t="s">
        <v>26</v>
      </c>
    </row>
    <row r="243" spans="1:15" s="72" customFormat="1" ht="18" customHeight="1" x14ac:dyDescent="0.3">
      <c r="A243" s="49">
        <f t="shared" si="8"/>
        <v>236</v>
      </c>
      <c r="B243" s="43" t="s">
        <v>517</v>
      </c>
      <c r="C243" s="92">
        <v>100500520</v>
      </c>
      <c r="D243" s="45" t="s">
        <v>54</v>
      </c>
      <c r="E243" s="45" t="s">
        <v>562</v>
      </c>
      <c r="F243" s="46">
        <v>8</v>
      </c>
      <c r="G243" s="46">
        <v>11</v>
      </c>
      <c r="H243" s="47">
        <f>VLOOKUP(CONCATENATE(F243,"a"),'Comp Plan 40'!$A$9:$R$46,G243+2,FALSE)</f>
        <v>205999</v>
      </c>
      <c r="I243" s="44" t="s">
        <v>563</v>
      </c>
      <c r="J243" s="44">
        <f t="shared" ca="1" si="9"/>
        <v>47</v>
      </c>
      <c r="K243" s="44" t="s">
        <v>23</v>
      </c>
      <c r="L243" s="43" t="s">
        <v>24</v>
      </c>
      <c r="M243" s="43" t="s">
        <v>431</v>
      </c>
      <c r="N243" s="48">
        <v>40</v>
      </c>
      <c r="O243" s="84" t="s">
        <v>26</v>
      </c>
    </row>
    <row r="244" spans="1:15" s="72" customFormat="1" ht="18" customHeight="1" x14ac:dyDescent="0.3">
      <c r="A244" s="49">
        <f t="shared" si="8"/>
        <v>237</v>
      </c>
      <c r="B244" s="43" t="s">
        <v>517</v>
      </c>
      <c r="C244" s="92">
        <v>125803683</v>
      </c>
      <c r="D244" s="45" t="s">
        <v>228</v>
      </c>
      <c r="E244" s="45" t="s">
        <v>564</v>
      </c>
      <c r="F244" s="46">
        <v>10</v>
      </c>
      <c r="G244" s="46">
        <v>13</v>
      </c>
      <c r="H244" s="47">
        <f>VLOOKUP(CONCATENATE(F244,"a"),'Comp Plan 40'!$A$9:$R$46,G244+2,FALSE)</f>
        <v>399428</v>
      </c>
      <c r="I244" s="44" t="s">
        <v>565</v>
      </c>
      <c r="J244" s="44">
        <f t="shared" ca="1" si="9"/>
        <v>50</v>
      </c>
      <c r="K244" s="44" t="s">
        <v>23</v>
      </c>
      <c r="L244" s="43" t="s">
        <v>24</v>
      </c>
      <c r="M244" s="43" t="s">
        <v>38</v>
      </c>
      <c r="N244" s="48">
        <v>40</v>
      </c>
      <c r="O244" s="84" t="s">
        <v>26</v>
      </c>
    </row>
    <row r="245" spans="1:15" s="72" customFormat="1" ht="18" customHeight="1" x14ac:dyDescent="0.3">
      <c r="A245" s="49">
        <f t="shared" si="8"/>
        <v>238</v>
      </c>
      <c r="B245" s="43" t="s">
        <v>517</v>
      </c>
      <c r="C245" s="92">
        <v>151575183</v>
      </c>
      <c r="D245" s="45" t="s">
        <v>566</v>
      </c>
      <c r="E245" s="45" t="s">
        <v>567</v>
      </c>
      <c r="F245" s="46">
        <v>6</v>
      </c>
      <c r="G245" s="46">
        <v>10</v>
      </c>
      <c r="H245" s="47">
        <f>VLOOKUP(CONCATENATE(F245,"a"),'Comp Plan 40'!$A$9:$R$46,G245+2,FALSE)</f>
        <v>130712</v>
      </c>
      <c r="I245" s="44" t="s">
        <v>568</v>
      </c>
      <c r="J245" s="44">
        <f t="shared" ca="1" si="9"/>
        <v>39</v>
      </c>
      <c r="K245" s="44" t="s">
        <v>33</v>
      </c>
      <c r="L245" s="43" t="s">
        <v>80</v>
      </c>
      <c r="M245" s="43" t="s">
        <v>94</v>
      </c>
      <c r="N245" s="48">
        <v>40</v>
      </c>
      <c r="O245" s="84" t="s">
        <v>26</v>
      </c>
    </row>
    <row r="246" spans="1:15" s="72" customFormat="1" ht="18" customHeight="1" x14ac:dyDescent="0.3">
      <c r="A246" s="49">
        <f t="shared" si="8"/>
        <v>239</v>
      </c>
      <c r="B246" s="43" t="s">
        <v>517</v>
      </c>
      <c r="C246" s="92">
        <v>998012465</v>
      </c>
      <c r="D246" s="45" t="s">
        <v>139</v>
      </c>
      <c r="E246" s="45" t="s">
        <v>569</v>
      </c>
      <c r="F246" s="46">
        <v>8</v>
      </c>
      <c r="G246" s="46">
        <v>6</v>
      </c>
      <c r="H246" s="47">
        <f>VLOOKUP(CONCATENATE(F246,"a"),'Comp Plan 40'!$A$9:$R$46,G246+2,FALSE)</f>
        <v>171664</v>
      </c>
      <c r="I246" s="44" t="s">
        <v>570</v>
      </c>
      <c r="J246" s="44">
        <f t="shared" ca="1" si="9"/>
        <v>39</v>
      </c>
      <c r="K246" s="44" t="s">
        <v>33</v>
      </c>
      <c r="L246" s="43" t="s">
        <v>24</v>
      </c>
      <c r="M246" s="43" t="s">
        <v>94</v>
      </c>
      <c r="N246" s="48">
        <v>40</v>
      </c>
      <c r="O246" s="84" t="s">
        <v>26</v>
      </c>
    </row>
    <row r="247" spans="1:15" s="72" customFormat="1" ht="18" customHeight="1" x14ac:dyDescent="0.3">
      <c r="A247" s="49">
        <f t="shared" si="8"/>
        <v>240</v>
      </c>
      <c r="B247" s="43" t="s">
        <v>517</v>
      </c>
      <c r="C247" s="92">
        <v>139216134</v>
      </c>
      <c r="D247" s="45" t="s">
        <v>347</v>
      </c>
      <c r="E247" s="45" t="s">
        <v>571</v>
      </c>
      <c r="F247" s="46">
        <v>5</v>
      </c>
      <c r="G247" s="46">
        <v>10</v>
      </c>
      <c r="H247" s="47">
        <f>VLOOKUP(CONCATENATE(F247,"a"),'Comp Plan 40'!$A$9:$R$46,G247+2,FALSE)</f>
        <v>105513</v>
      </c>
      <c r="I247" s="44" t="s">
        <v>572</v>
      </c>
      <c r="J247" s="44">
        <f t="shared" ca="1" si="9"/>
        <v>54</v>
      </c>
      <c r="K247" s="44" t="s">
        <v>23</v>
      </c>
      <c r="L247" s="43" t="s">
        <v>24</v>
      </c>
      <c r="M247" s="43" t="s">
        <v>38</v>
      </c>
      <c r="N247" s="48">
        <v>40</v>
      </c>
      <c r="O247" s="84" t="s">
        <v>26</v>
      </c>
    </row>
    <row r="248" spans="1:15" s="72" customFormat="1" ht="18" customHeight="1" x14ac:dyDescent="0.3">
      <c r="A248" s="49">
        <f t="shared" si="8"/>
        <v>241</v>
      </c>
      <c r="B248" s="43" t="s">
        <v>517</v>
      </c>
      <c r="C248" s="92">
        <v>153568740</v>
      </c>
      <c r="D248" s="45" t="s">
        <v>42</v>
      </c>
      <c r="E248" s="45" t="s">
        <v>573</v>
      </c>
      <c r="F248" s="46">
        <v>3</v>
      </c>
      <c r="G248" s="46">
        <v>10</v>
      </c>
      <c r="H248" s="47">
        <f>VLOOKUP(CONCATENATE(F248,"a"),'Comp Plan 40'!$A$9:$R$46,G248+2,FALSE)</f>
        <v>76074</v>
      </c>
      <c r="I248" s="44" t="s">
        <v>574</v>
      </c>
      <c r="J248" s="44">
        <f t="shared" ca="1" si="9"/>
        <v>49</v>
      </c>
      <c r="K248" s="44" t="s">
        <v>23</v>
      </c>
      <c r="L248" s="43" t="s">
        <v>24</v>
      </c>
      <c r="M248" s="43" t="s">
        <v>38</v>
      </c>
      <c r="N248" s="48">
        <v>40</v>
      </c>
      <c r="O248" s="84" t="s">
        <v>26</v>
      </c>
    </row>
    <row r="249" spans="1:15" s="72" customFormat="1" ht="18" customHeight="1" x14ac:dyDescent="0.3">
      <c r="A249" s="49">
        <f t="shared" si="8"/>
        <v>242</v>
      </c>
      <c r="B249" s="43" t="s">
        <v>517</v>
      </c>
      <c r="C249" s="92">
        <v>102231942</v>
      </c>
      <c r="D249" s="45" t="s">
        <v>575</v>
      </c>
      <c r="E249" s="45" t="s">
        <v>576</v>
      </c>
      <c r="F249" s="46">
        <v>7</v>
      </c>
      <c r="G249" s="46">
        <v>11</v>
      </c>
      <c r="H249" s="47">
        <f>VLOOKUP(CONCATENATE(F249,"a"),'Comp Plan 40'!$A$9:$R$46,G249+2,FALSE)</f>
        <v>172638</v>
      </c>
      <c r="I249" s="44" t="s">
        <v>550</v>
      </c>
      <c r="J249" s="44">
        <f t="shared" ca="1" si="9"/>
        <v>40</v>
      </c>
      <c r="K249" s="44" t="s">
        <v>33</v>
      </c>
      <c r="L249" s="43" t="s">
        <v>24</v>
      </c>
      <c r="M249" s="43" t="s">
        <v>94</v>
      </c>
      <c r="N249" s="48">
        <v>40</v>
      </c>
      <c r="O249" s="84" t="s">
        <v>26</v>
      </c>
    </row>
    <row r="250" spans="1:15" s="72" customFormat="1" ht="18" customHeight="1" x14ac:dyDescent="0.3">
      <c r="A250" s="49">
        <f>A249+1</f>
        <v>243</v>
      </c>
      <c r="B250" s="43" t="s">
        <v>517</v>
      </c>
      <c r="C250" s="92">
        <v>148444223</v>
      </c>
      <c r="D250" s="45" t="s">
        <v>577</v>
      </c>
      <c r="E250" s="45" t="s">
        <v>578</v>
      </c>
      <c r="F250" s="46">
        <v>6</v>
      </c>
      <c r="G250" s="46">
        <v>12</v>
      </c>
      <c r="H250" s="47">
        <f>VLOOKUP(CONCATENATE(F250,"a"),'Comp Plan 40'!$A$9:$R$46,G250+2,FALSE)</f>
        <v>139726</v>
      </c>
      <c r="I250" s="44" t="s">
        <v>579</v>
      </c>
      <c r="J250" s="44">
        <f t="shared" ca="1" si="9"/>
        <v>42</v>
      </c>
      <c r="K250" s="44" t="s">
        <v>33</v>
      </c>
      <c r="L250" s="43" t="s">
        <v>80</v>
      </c>
      <c r="M250" s="43" t="s">
        <v>94</v>
      </c>
      <c r="N250" s="48">
        <v>40</v>
      </c>
      <c r="O250" s="84" t="s">
        <v>26</v>
      </c>
    </row>
    <row r="251" spans="1:15" s="72" customFormat="1" ht="18" customHeight="1" x14ac:dyDescent="0.3">
      <c r="A251" s="49">
        <v>244</v>
      </c>
      <c r="B251" s="43" t="s">
        <v>517</v>
      </c>
      <c r="C251" s="92">
        <v>753367009</v>
      </c>
      <c r="D251" s="45" t="s">
        <v>580</v>
      </c>
      <c r="E251" s="45" t="s">
        <v>581</v>
      </c>
      <c r="F251" s="46">
        <v>8</v>
      </c>
      <c r="G251" s="46">
        <v>1</v>
      </c>
      <c r="H251" s="47">
        <f>VLOOKUP(CONCATENATE(F251,"a"),'Comp Plan 40'!$A$9:$R$46,G251+2,FALSE)</f>
        <v>137329</v>
      </c>
      <c r="I251" s="50">
        <v>30616</v>
      </c>
      <c r="J251" s="44">
        <f t="shared" ca="1" si="9"/>
        <v>39</v>
      </c>
      <c r="K251" s="44" t="s">
        <v>23</v>
      </c>
      <c r="L251" s="43" t="s">
        <v>24</v>
      </c>
      <c r="M251" s="43" t="s">
        <v>287</v>
      </c>
      <c r="N251" s="48">
        <v>40</v>
      </c>
      <c r="O251" s="84" t="s">
        <v>26</v>
      </c>
    </row>
    <row r="252" spans="1:15" s="72" customFormat="1" ht="18" customHeight="1" x14ac:dyDescent="0.3">
      <c r="A252" s="49">
        <v>245</v>
      </c>
      <c r="B252" s="43" t="s">
        <v>517</v>
      </c>
      <c r="C252" s="92">
        <v>998018200</v>
      </c>
      <c r="D252" s="45" t="s">
        <v>27</v>
      </c>
      <c r="E252" s="45" t="s">
        <v>582</v>
      </c>
      <c r="F252" s="46">
        <v>8</v>
      </c>
      <c r="G252" s="46">
        <v>5</v>
      </c>
      <c r="H252" s="47">
        <f>VLOOKUP(CONCATENATE(F252,"a"),'Comp Plan 40'!$A$9:$R$46,G252+2,FALSE)</f>
        <v>164797</v>
      </c>
      <c r="I252" s="50">
        <v>29103</v>
      </c>
      <c r="J252" s="44">
        <f t="shared" ca="1" si="9"/>
        <v>43</v>
      </c>
      <c r="K252" s="44" t="s">
        <v>23</v>
      </c>
      <c r="L252" s="43" t="s">
        <v>24</v>
      </c>
      <c r="M252" s="43" t="s">
        <v>50</v>
      </c>
      <c r="N252" s="48">
        <v>40</v>
      </c>
      <c r="O252" s="84" t="s">
        <v>26</v>
      </c>
    </row>
    <row r="253" spans="1:15" s="72" customFormat="1" ht="18" customHeight="1" x14ac:dyDescent="0.3">
      <c r="A253" s="49">
        <f t="shared" si="8"/>
        <v>246</v>
      </c>
      <c r="B253" s="43" t="s">
        <v>517</v>
      </c>
      <c r="C253" s="92">
        <v>998021236</v>
      </c>
      <c r="D253" s="45" t="s">
        <v>436</v>
      </c>
      <c r="E253" s="45" t="s">
        <v>583</v>
      </c>
      <c r="F253" s="46">
        <v>7</v>
      </c>
      <c r="G253" s="46">
        <v>9</v>
      </c>
      <c r="H253" s="47">
        <f>VLOOKUP(CONCATENATE(F253,"a"),'Comp Plan 40'!$A$9:$R$46,G253+2,FALSE)</f>
        <v>161128</v>
      </c>
      <c r="I253" s="50">
        <v>31337</v>
      </c>
      <c r="J253" s="44">
        <f t="shared" ca="1" si="9"/>
        <v>37</v>
      </c>
      <c r="K253" s="44" t="s">
        <v>23</v>
      </c>
      <c r="L253" s="43" t="s">
        <v>24</v>
      </c>
      <c r="M253" s="43" t="s">
        <v>78</v>
      </c>
      <c r="N253" s="48">
        <v>40</v>
      </c>
      <c r="O253" s="84" t="s">
        <v>26</v>
      </c>
    </row>
    <row r="254" spans="1:15" s="72" customFormat="1" ht="18" customHeight="1" x14ac:dyDescent="0.3">
      <c r="A254" s="49">
        <f t="shared" si="8"/>
        <v>247</v>
      </c>
      <c r="B254" s="43" t="s">
        <v>517</v>
      </c>
      <c r="C254" s="92">
        <v>696585549</v>
      </c>
      <c r="D254" s="45" t="s">
        <v>584</v>
      </c>
      <c r="E254" s="45" t="s">
        <v>585</v>
      </c>
      <c r="F254" s="46">
        <v>9</v>
      </c>
      <c r="G254" s="46">
        <v>1</v>
      </c>
      <c r="H254" s="47">
        <f>VLOOKUP(CONCATENATE(F254,"a"),'Comp Plan 40'!$A$9:$R$46,G254+2,FALSE)</f>
        <v>195606</v>
      </c>
      <c r="I254" s="50">
        <v>31365</v>
      </c>
      <c r="J254" s="44">
        <f t="shared" ca="1" si="9"/>
        <v>37</v>
      </c>
      <c r="K254" s="44" t="s">
        <v>23</v>
      </c>
      <c r="L254" s="43" t="s">
        <v>24</v>
      </c>
      <c r="M254" s="43" t="s">
        <v>50</v>
      </c>
      <c r="N254" s="48">
        <v>40</v>
      </c>
      <c r="O254" s="84" t="s">
        <v>26</v>
      </c>
    </row>
    <row r="255" spans="1:15" s="72" customFormat="1" ht="18" customHeight="1" x14ac:dyDescent="0.3">
      <c r="A255" s="49">
        <f t="shared" si="8"/>
        <v>248</v>
      </c>
      <c r="B255" s="43" t="s">
        <v>517</v>
      </c>
      <c r="C255" s="92">
        <v>998008843</v>
      </c>
      <c r="D255" s="45" t="s">
        <v>91</v>
      </c>
      <c r="E255" s="45" t="s">
        <v>586</v>
      </c>
      <c r="F255" s="46">
        <v>6</v>
      </c>
      <c r="G255" s="46">
        <v>7</v>
      </c>
      <c r="H255" s="47">
        <f>VLOOKUP(CONCATENATE(F255,"a"),'Comp Plan 40'!$A$9:$R$46,G255+2,FALSE)</f>
        <v>117191</v>
      </c>
      <c r="I255" s="44" t="s">
        <v>587</v>
      </c>
      <c r="J255" s="44">
        <f t="shared" ca="1" si="9"/>
        <v>49</v>
      </c>
      <c r="K255" s="44" t="s">
        <v>23</v>
      </c>
      <c r="L255" s="43" t="s">
        <v>24</v>
      </c>
      <c r="M255" s="43" t="s">
        <v>38</v>
      </c>
      <c r="N255" s="48">
        <v>40</v>
      </c>
      <c r="O255" s="84" t="s">
        <v>26</v>
      </c>
    </row>
    <row r="256" spans="1:15" s="72" customFormat="1" ht="18" customHeight="1" x14ac:dyDescent="0.3">
      <c r="A256" s="49">
        <f t="shared" si="8"/>
        <v>249</v>
      </c>
      <c r="B256" s="43" t="s">
        <v>517</v>
      </c>
      <c r="C256" s="92">
        <v>103181466</v>
      </c>
      <c r="D256" s="45" t="s">
        <v>91</v>
      </c>
      <c r="E256" s="45" t="s">
        <v>588</v>
      </c>
      <c r="F256" s="46">
        <v>6</v>
      </c>
      <c r="G256" s="46">
        <v>10</v>
      </c>
      <c r="H256" s="47">
        <f>VLOOKUP(CONCATENATE(F256,"a"),'Comp Plan 40'!$A$9:$R$46,G256+2,FALSE)</f>
        <v>130712</v>
      </c>
      <c r="I256" s="44" t="s">
        <v>589</v>
      </c>
      <c r="J256" s="44">
        <f t="shared" ca="1" si="9"/>
        <v>39</v>
      </c>
      <c r="K256" s="44" t="s">
        <v>23</v>
      </c>
      <c r="L256" s="43" t="s">
        <v>24</v>
      </c>
      <c r="M256" s="43" t="s">
        <v>38</v>
      </c>
      <c r="N256" s="48">
        <v>40</v>
      </c>
      <c r="O256" s="84" t="s">
        <v>26</v>
      </c>
    </row>
    <row r="257" spans="1:15" s="72" customFormat="1" ht="18" customHeight="1" x14ac:dyDescent="0.3">
      <c r="A257" s="49">
        <f t="shared" si="8"/>
        <v>250</v>
      </c>
      <c r="B257" s="43" t="s">
        <v>517</v>
      </c>
      <c r="C257" s="92">
        <v>3594759</v>
      </c>
      <c r="D257" s="45" t="s">
        <v>153</v>
      </c>
      <c r="E257" s="45" t="s">
        <v>590</v>
      </c>
      <c r="F257" s="46">
        <v>9</v>
      </c>
      <c r="G257" s="46">
        <v>12</v>
      </c>
      <c r="H257" s="47">
        <f>VLOOKUP(CONCATENATE(F257,"a"),'Comp Plan 40'!$A$9:$R$46,G257+2,FALSE)</f>
        <v>303208</v>
      </c>
      <c r="I257" s="44" t="s">
        <v>591</v>
      </c>
      <c r="J257" s="44">
        <f t="shared" ca="1" si="9"/>
        <v>44</v>
      </c>
      <c r="K257" s="44" t="s">
        <v>33</v>
      </c>
      <c r="L257" s="43" t="s">
        <v>24</v>
      </c>
      <c r="M257" s="43" t="s">
        <v>94</v>
      </c>
      <c r="N257" s="48">
        <v>40</v>
      </c>
      <c r="O257" s="84" t="s">
        <v>26</v>
      </c>
    </row>
    <row r="258" spans="1:15" s="72" customFormat="1" ht="18" customHeight="1" x14ac:dyDescent="0.3">
      <c r="A258" s="49">
        <f t="shared" si="8"/>
        <v>251</v>
      </c>
      <c r="B258" s="43" t="s">
        <v>517</v>
      </c>
      <c r="C258" s="92">
        <v>128608327</v>
      </c>
      <c r="D258" s="45" t="s">
        <v>20</v>
      </c>
      <c r="E258" s="45" t="s">
        <v>592</v>
      </c>
      <c r="F258" s="46">
        <v>8</v>
      </c>
      <c r="G258" s="46">
        <v>8</v>
      </c>
      <c r="H258" s="47">
        <f>VLOOKUP(CONCATENATE(F258,"a"),'Comp Plan 40'!$A$9:$R$46,G258+2,FALSE)</f>
        <v>185398</v>
      </c>
      <c r="I258" s="44" t="s">
        <v>593</v>
      </c>
      <c r="J258" s="44">
        <f t="shared" ca="1" si="9"/>
        <v>47</v>
      </c>
      <c r="K258" s="44" t="s">
        <v>33</v>
      </c>
      <c r="L258" s="43" t="s">
        <v>24</v>
      </c>
      <c r="M258" s="43" t="s">
        <v>38</v>
      </c>
      <c r="N258" s="48">
        <v>40</v>
      </c>
      <c r="O258" s="84" t="s">
        <v>26</v>
      </c>
    </row>
    <row r="259" spans="1:15" s="72" customFormat="1" ht="18" customHeight="1" x14ac:dyDescent="0.3">
      <c r="A259" s="49">
        <f t="shared" si="8"/>
        <v>252</v>
      </c>
      <c r="B259" s="43" t="s">
        <v>517</v>
      </c>
      <c r="C259" s="92">
        <v>128643422</v>
      </c>
      <c r="D259" s="45" t="s">
        <v>81</v>
      </c>
      <c r="E259" s="45" t="s">
        <v>594</v>
      </c>
      <c r="F259" s="46">
        <v>10</v>
      </c>
      <c r="G259" s="46">
        <v>11</v>
      </c>
      <c r="H259" s="47">
        <f>VLOOKUP(CONCATENATE(F259,"a"),'Comp Plan 40'!$A$9:$R$46,G259+2,FALSE)</f>
        <v>374464</v>
      </c>
      <c r="I259" s="44" t="s">
        <v>595</v>
      </c>
      <c r="J259" s="44">
        <f t="shared" ca="1" si="9"/>
        <v>45</v>
      </c>
      <c r="K259" s="44" t="s">
        <v>23</v>
      </c>
      <c r="L259" s="43" t="s">
        <v>24</v>
      </c>
      <c r="M259" s="43" t="s">
        <v>287</v>
      </c>
      <c r="N259" s="48">
        <v>40</v>
      </c>
      <c r="O259" s="84" t="s">
        <v>26</v>
      </c>
    </row>
    <row r="260" spans="1:15" s="72" customFormat="1" ht="18" customHeight="1" x14ac:dyDescent="0.3">
      <c r="A260" s="49">
        <f t="shared" si="8"/>
        <v>253</v>
      </c>
      <c r="B260" s="43" t="s">
        <v>517</v>
      </c>
      <c r="C260" s="92">
        <v>153643427</v>
      </c>
      <c r="D260" s="45" t="s">
        <v>113</v>
      </c>
      <c r="E260" s="45" t="s">
        <v>596</v>
      </c>
      <c r="F260" s="46">
        <v>9</v>
      </c>
      <c r="G260" s="46">
        <v>8</v>
      </c>
      <c r="H260" s="47">
        <f>VLOOKUP(CONCATENATE(F260,"a"),'Comp Plan 40'!$A$9:$R$46,G260+2,FALSE)</f>
        <v>264080</v>
      </c>
      <c r="I260" s="44" t="s">
        <v>597</v>
      </c>
      <c r="J260" s="44">
        <f t="shared" ca="1" si="9"/>
        <v>52</v>
      </c>
      <c r="K260" s="44" t="s">
        <v>23</v>
      </c>
      <c r="L260" s="43" t="s">
        <v>24</v>
      </c>
      <c r="M260" s="43" t="s">
        <v>598</v>
      </c>
      <c r="N260" s="48">
        <v>40</v>
      </c>
      <c r="O260" s="84" t="s">
        <v>26</v>
      </c>
    </row>
    <row r="261" spans="1:15" s="72" customFormat="1" ht="13.2" x14ac:dyDescent="0.3">
      <c r="A261" s="49">
        <f t="shared" si="8"/>
        <v>254</v>
      </c>
      <c r="B261" s="43" t="s">
        <v>517</v>
      </c>
      <c r="C261" s="92">
        <v>153742122</v>
      </c>
      <c r="D261" s="45" t="s">
        <v>599</v>
      </c>
      <c r="E261" s="45" t="s">
        <v>600</v>
      </c>
      <c r="F261" s="46">
        <v>8</v>
      </c>
      <c r="G261" s="46">
        <v>11</v>
      </c>
      <c r="H261" s="47">
        <f>VLOOKUP(CONCATENATE(F261,"a"),'Comp Plan 40'!$A$9:$R$46,G261+2,FALSE)</f>
        <v>205999</v>
      </c>
      <c r="I261" s="44" t="s">
        <v>601</v>
      </c>
      <c r="J261" s="44">
        <f t="shared" ca="1" si="9"/>
        <v>53</v>
      </c>
      <c r="K261" s="44" t="s">
        <v>23</v>
      </c>
      <c r="L261" s="43" t="s">
        <v>24</v>
      </c>
      <c r="M261" s="43" t="s">
        <v>38</v>
      </c>
      <c r="N261" s="48">
        <v>40</v>
      </c>
      <c r="O261" s="84" t="s">
        <v>26</v>
      </c>
    </row>
    <row r="262" spans="1:15" s="72" customFormat="1" ht="18" customHeight="1" x14ac:dyDescent="0.3">
      <c r="A262" s="49">
        <f t="shared" si="8"/>
        <v>255</v>
      </c>
      <c r="B262" s="43" t="s">
        <v>517</v>
      </c>
      <c r="C262" s="92">
        <v>998007675</v>
      </c>
      <c r="D262" s="45" t="s">
        <v>131</v>
      </c>
      <c r="E262" s="45" t="s">
        <v>602</v>
      </c>
      <c r="F262" s="46">
        <v>8</v>
      </c>
      <c r="G262" s="46">
        <v>7</v>
      </c>
      <c r="H262" s="47">
        <f>VLOOKUP(CONCATENATE(F262,"a"),'Comp Plan 40'!$A$9:$R$46,G262+2,FALSE)</f>
        <v>178531</v>
      </c>
      <c r="I262" s="44" t="s">
        <v>603</v>
      </c>
      <c r="J262" s="44">
        <f t="shared" ca="1" si="9"/>
        <v>45</v>
      </c>
      <c r="K262" s="44" t="s">
        <v>23</v>
      </c>
      <c r="L262" s="43" t="s">
        <v>24</v>
      </c>
      <c r="M262" s="43" t="s">
        <v>34</v>
      </c>
      <c r="N262" s="48">
        <v>40</v>
      </c>
      <c r="O262" s="84" t="s">
        <v>26</v>
      </c>
    </row>
    <row r="263" spans="1:15" s="72" customFormat="1" ht="18" customHeight="1" x14ac:dyDescent="0.3">
      <c r="A263" s="49">
        <f t="shared" si="8"/>
        <v>256</v>
      </c>
      <c r="B263" s="43" t="s">
        <v>517</v>
      </c>
      <c r="C263" s="92">
        <v>104013185</v>
      </c>
      <c r="D263" s="45" t="s">
        <v>604</v>
      </c>
      <c r="E263" s="45" t="s">
        <v>605</v>
      </c>
      <c r="F263" s="46">
        <v>8</v>
      </c>
      <c r="G263" s="46">
        <v>13</v>
      </c>
      <c r="H263" s="47">
        <f>VLOOKUP(CONCATENATE(F263,"a"),'Comp Plan 40'!$A$9:$R$46,G263+2,FALSE)</f>
        <v>219733</v>
      </c>
      <c r="I263" s="44" t="s">
        <v>606</v>
      </c>
      <c r="J263" s="44">
        <f t="shared" ca="1" si="9"/>
        <v>46</v>
      </c>
      <c r="K263" s="44" t="s">
        <v>23</v>
      </c>
      <c r="L263" s="43" t="s">
        <v>24</v>
      </c>
      <c r="M263" s="43" t="s">
        <v>38</v>
      </c>
      <c r="N263" s="48">
        <v>40</v>
      </c>
      <c r="O263" s="84" t="s">
        <v>26</v>
      </c>
    </row>
    <row r="264" spans="1:15" s="72" customFormat="1" ht="18" customHeight="1" x14ac:dyDescent="0.3">
      <c r="A264" s="49">
        <f t="shared" si="8"/>
        <v>257</v>
      </c>
      <c r="B264" s="43" t="s">
        <v>517</v>
      </c>
      <c r="C264" s="92">
        <v>154064810</v>
      </c>
      <c r="D264" s="45" t="s">
        <v>153</v>
      </c>
      <c r="E264" s="45" t="s">
        <v>607</v>
      </c>
      <c r="F264" s="46">
        <v>8</v>
      </c>
      <c r="G264" s="46">
        <v>10</v>
      </c>
      <c r="H264" s="47">
        <f>VLOOKUP(CONCATENATE(F264,"a"),'Comp Plan 40'!$A$9:$R$46,G264+2,FALSE)</f>
        <v>199132</v>
      </c>
      <c r="I264" s="44" t="s">
        <v>608</v>
      </c>
      <c r="J264" s="44">
        <f t="shared" ca="1" si="9"/>
        <v>49</v>
      </c>
      <c r="K264" s="44" t="s">
        <v>33</v>
      </c>
      <c r="L264" s="43" t="s">
        <v>24</v>
      </c>
      <c r="M264" s="43" t="s">
        <v>59</v>
      </c>
      <c r="N264" s="48">
        <v>40</v>
      </c>
      <c r="O264" s="84" t="s">
        <v>26</v>
      </c>
    </row>
    <row r="265" spans="1:15" s="72" customFormat="1" ht="18" customHeight="1" x14ac:dyDescent="0.3">
      <c r="A265" s="49">
        <f t="shared" si="8"/>
        <v>258</v>
      </c>
      <c r="B265" s="43" t="s">
        <v>517</v>
      </c>
      <c r="C265" s="92">
        <v>998016137</v>
      </c>
      <c r="D265" s="45" t="s">
        <v>546</v>
      </c>
      <c r="E265" s="45" t="s">
        <v>609</v>
      </c>
      <c r="F265" s="46">
        <v>10</v>
      </c>
      <c r="G265" s="46">
        <v>5</v>
      </c>
      <c r="H265" s="47">
        <f>VLOOKUP(CONCATENATE(F265,"a"),'Comp Plan 40'!$A$9:$R$46,G265+2,FALSE)</f>
        <v>299572</v>
      </c>
      <c r="I265" s="44" t="s">
        <v>610</v>
      </c>
      <c r="J265" s="44">
        <f t="shared" ca="1" si="9"/>
        <v>40</v>
      </c>
      <c r="K265" s="44" t="s">
        <v>33</v>
      </c>
      <c r="L265" s="43" t="s">
        <v>24</v>
      </c>
      <c r="M265" s="43" t="s">
        <v>611</v>
      </c>
      <c r="N265" s="48">
        <v>40</v>
      </c>
      <c r="O265" s="84" t="s">
        <v>26</v>
      </c>
    </row>
    <row r="266" spans="1:15" s="72" customFormat="1" ht="18" customHeight="1" x14ac:dyDescent="0.3">
      <c r="A266" s="49">
        <f t="shared" ref="A266:A329" si="10">A265+1</f>
        <v>259</v>
      </c>
      <c r="B266" s="43" t="s">
        <v>517</v>
      </c>
      <c r="C266" s="92">
        <v>154162483</v>
      </c>
      <c r="D266" s="45" t="s">
        <v>148</v>
      </c>
      <c r="E266" s="45" t="s">
        <v>612</v>
      </c>
      <c r="F266" s="46">
        <v>7</v>
      </c>
      <c r="G266" s="46">
        <v>10</v>
      </c>
      <c r="H266" s="47">
        <f>VLOOKUP(CONCATENATE(F266,"a"),'Comp Plan 40'!$A$9:$R$46,G266+2,FALSE)</f>
        <v>166883</v>
      </c>
      <c r="I266" s="44" t="s">
        <v>613</v>
      </c>
      <c r="J266" s="44">
        <f t="shared" ca="1" si="9"/>
        <v>46</v>
      </c>
      <c r="K266" s="44" t="s">
        <v>23</v>
      </c>
      <c r="L266" s="43" t="s">
        <v>24</v>
      </c>
      <c r="M266" s="43" t="s">
        <v>38</v>
      </c>
      <c r="N266" s="48">
        <v>40</v>
      </c>
      <c r="O266" s="84" t="s">
        <v>26</v>
      </c>
    </row>
    <row r="267" spans="1:15" s="72" customFormat="1" ht="18" customHeight="1" x14ac:dyDescent="0.3">
      <c r="A267" s="49">
        <f t="shared" si="10"/>
        <v>260</v>
      </c>
      <c r="B267" s="43" t="s">
        <v>517</v>
      </c>
      <c r="C267" s="92">
        <v>104337023</v>
      </c>
      <c r="D267" s="45" t="s">
        <v>614</v>
      </c>
      <c r="E267" s="45" t="s">
        <v>615</v>
      </c>
      <c r="F267" s="46">
        <v>8</v>
      </c>
      <c r="G267" s="46">
        <v>7</v>
      </c>
      <c r="H267" s="47">
        <f>VLOOKUP(CONCATENATE(F267,"a"),'Comp Plan 40'!$A$9:$R$46,G267+2,FALSE)</f>
        <v>178531</v>
      </c>
      <c r="I267" s="44" t="s">
        <v>616</v>
      </c>
      <c r="J267" s="44">
        <f t="shared" ca="1" si="9"/>
        <v>41</v>
      </c>
      <c r="K267" s="44" t="s">
        <v>33</v>
      </c>
      <c r="L267" s="43" t="s">
        <v>24</v>
      </c>
      <c r="M267" s="43" t="s">
        <v>34</v>
      </c>
      <c r="N267" s="48">
        <v>40</v>
      </c>
      <c r="O267" s="84" t="s">
        <v>26</v>
      </c>
    </row>
    <row r="268" spans="1:15" s="72" customFormat="1" ht="18" customHeight="1" x14ac:dyDescent="0.3">
      <c r="A268" s="49">
        <f t="shared" si="10"/>
        <v>261</v>
      </c>
      <c r="B268" s="43" t="s">
        <v>517</v>
      </c>
      <c r="C268" s="92">
        <v>221931598</v>
      </c>
      <c r="D268" s="45" t="s">
        <v>27</v>
      </c>
      <c r="E268" s="45" t="s">
        <v>617</v>
      </c>
      <c r="F268" s="46">
        <v>9</v>
      </c>
      <c r="G268" s="46">
        <v>1</v>
      </c>
      <c r="H268" s="47">
        <f>VLOOKUP(CONCATENATE(F268,"a"),'Comp Plan 40'!$A$9:$R$46,G268+2,FALSE)</f>
        <v>195606</v>
      </c>
      <c r="I268" s="50">
        <v>30935</v>
      </c>
      <c r="J268" s="44">
        <f t="shared" ca="1" si="9"/>
        <v>38</v>
      </c>
      <c r="K268" s="44" t="s">
        <v>23</v>
      </c>
      <c r="L268" s="43" t="s">
        <v>24</v>
      </c>
      <c r="M268" s="43" t="s">
        <v>25</v>
      </c>
      <c r="N268" s="48">
        <v>40</v>
      </c>
      <c r="O268" s="84" t="s">
        <v>26</v>
      </c>
    </row>
    <row r="269" spans="1:15" s="72" customFormat="1" ht="18" customHeight="1" x14ac:dyDescent="0.3">
      <c r="A269" s="49">
        <f t="shared" si="10"/>
        <v>262</v>
      </c>
      <c r="B269" s="43" t="s">
        <v>517</v>
      </c>
      <c r="C269" s="92">
        <v>198432493</v>
      </c>
      <c r="D269" s="45" t="s">
        <v>20</v>
      </c>
      <c r="E269" s="45" t="s">
        <v>618</v>
      </c>
      <c r="F269" s="46">
        <v>8</v>
      </c>
      <c r="G269" s="46">
        <v>8</v>
      </c>
      <c r="H269" s="47">
        <f>VLOOKUP(CONCATENATE(F269,"a"),'Comp Plan 40'!$A$9:$R$46,G269+2,FALSE)</f>
        <v>185398</v>
      </c>
      <c r="I269" s="44" t="s">
        <v>619</v>
      </c>
      <c r="J269" s="44">
        <f t="shared" ca="1" si="9"/>
        <v>38</v>
      </c>
      <c r="K269" s="44" t="s">
        <v>33</v>
      </c>
      <c r="L269" s="43" t="s">
        <v>24</v>
      </c>
      <c r="M269" s="43" t="s">
        <v>38</v>
      </c>
      <c r="N269" s="48">
        <v>40</v>
      </c>
      <c r="O269" s="84" t="s">
        <v>26</v>
      </c>
    </row>
    <row r="270" spans="1:15" s="72" customFormat="1" ht="18" customHeight="1" x14ac:dyDescent="0.3">
      <c r="A270" s="49">
        <f t="shared" si="10"/>
        <v>263</v>
      </c>
      <c r="B270" s="43" t="s">
        <v>517</v>
      </c>
      <c r="C270" s="92">
        <v>998017694</v>
      </c>
      <c r="D270" s="45" t="s">
        <v>30</v>
      </c>
      <c r="E270" s="45" t="s">
        <v>620</v>
      </c>
      <c r="F270" s="46">
        <v>8</v>
      </c>
      <c r="G270" s="46">
        <v>3</v>
      </c>
      <c r="H270" s="47">
        <f>VLOOKUP(CONCATENATE(F270,"a"),'Comp Plan 40'!$A$9:$R$46,G270+2,FALSE)</f>
        <v>151063</v>
      </c>
      <c r="I270" s="50">
        <v>31317</v>
      </c>
      <c r="J270" s="44">
        <f t="shared" ca="1" si="9"/>
        <v>37</v>
      </c>
      <c r="K270" s="44" t="s">
        <v>33</v>
      </c>
      <c r="L270" s="43" t="s">
        <v>80</v>
      </c>
      <c r="M270" s="43" t="s">
        <v>621</v>
      </c>
      <c r="N270" s="48">
        <v>40</v>
      </c>
      <c r="O270" s="84" t="s">
        <v>26</v>
      </c>
    </row>
    <row r="271" spans="1:15" s="72" customFormat="1" ht="18" customHeight="1" x14ac:dyDescent="0.3">
      <c r="A271" s="49">
        <f t="shared" si="10"/>
        <v>264</v>
      </c>
      <c r="B271" s="43" t="s">
        <v>517</v>
      </c>
      <c r="C271" s="92">
        <v>998003624</v>
      </c>
      <c r="D271" s="45" t="s">
        <v>531</v>
      </c>
      <c r="E271" s="45" t="s">
        <v>622</v>
      </c>
      <c r="F271" s="46">
        <v>4</v>
      </c>
      <c r="G271" s="46">
        <v>8</v>
      </c>
      <c r="H271" s="47">
        <f>VLOOKUP(CONCATENATE(F271,"a"),'Comp Plan 40'!$A$9:$R$46,G271+2,FALSE)</f>
        <v>84543</v>
      </c>
      <c r="I271" s="44" t="s">
        <v>623</v>
      </c>
      <c r="J271" s="44">
        <f t="shared" ca="1" si="9"/>
        <v>40</v>
      </c>
      <c r="K271" s="44" t="s">
        <v>23</v>
      </c>
      <c r="L271" s="43" t="s">
        <v>24</v>
      </c>
      <c r="M271" s="43" t="s">
        <v>25</v>
      </c>
      <c r="N271" s="48">
        <v>40</v>
      </c>
      <c r="O271" s="84" t="s">
        <v>26</v>
      </c>
    </row>
    <row r="272" spans="1:15" s="72" customFormat="1" ht="18" customHeight="1" x14ac:dyDescent="0.3">
      <c r="A272" s="49">
        <f t="shared" si="10"/>
        <v>265</v>
      </c>
      <c r="B272" s="43" t="s">
        <v>517</v>
      </c>
      <c r="C272" s="92">
        <v>173172322</v>
      </c>
      <c r="D272" s="45" t="s">
        <v>288</v>
      </c>
      <c r="E272" s="45" t="s">
        <v>624</v>
      </c>
      <c r="F272" s="46">
        <v>6</v>
      </c>
      <c r="G272" s="46">
        <v>7</v>
      </c>
      <c r="H272" s="47">
        <f>VLOOKUP(CONCATENATE(F272,"a"),'Comp Plan 40'!$A$9:$R$46,G272+2,FALSE)</f>
        <v>117191</v>
      </c>
      <c r="I272" s="44" t="s">
        <v>625</v>
      </c>
      <c r="J272" s="44">
        <f t="shared" ca="1" si="9"/>
        <v>56</v>
      </c>
      <c r="K272" s="44" t="s">
        <v>23</v>
      </c>
      <c r="L272" s="43" t="s">
        <v>24</v>
      </c>
      <c r="M272" s="43" t="s">
        <v>25</v>
      </c>
      <c r="N272" s="48">
        <v>40</v>
      </c>
      <c r="O272" s="84" t="s">
        <v>26</v>
      </c>
    </row>
    <row r="273" spans="1:15" s="72" customFormat="1" ht="18" customHeight="1" x14ac:dyDescent="0.3">
      <c r="A273" s="49">
        <f t="shared" si="10"/>
        <v>266</v>
      </c>
      <c r="B273" s="43" t="s">
        <v>517</v>
      </c>
      <c r="C273" s="92">
        <v>104698807</v>
      </c>
      <c r="D273" s="45" t="s">
        <v>121</v>
      </c>
      <c r="E273" s="45" t="s">
        <v>626</v>
      </c>
      <c r="F273" s="46">
        <v>7</v>
      </c>
      <c r="G273" s="46">
        <v>12</v>
      </c>
      <c r="H273" s="47">
        <f>VLOOKUP(CONCATENATE(F273,"a"),'Comp Plan 40'!$A$9:$R$46,G273+2,FALSE)</f>
        <v>178393</v>
      </c>
      <c r="I273" s="44" t="s">
        <v>627</v>
      </c>
      <c r="J273" s="44">
        <f t="shared" ca="1" si="9"/>
        <v>52</v>
      </c>
      <c r="K273" s="44" t="s">
        <v>23</v>
      </c>
      <c r="L273" s="43" t="s">
        <v>24</v>
      </c>
      <c r="M273" s="43" t="s">
        <v>38</v>
      </c>
      <c r="N273" s="48">
        <v>40</v>
      </c>
      <c r="O273" s="84" t="s">
        <v>26</v>
      </c>
    </row>
    <row r="274" spans="1:15" s="72" customFormat="1" ht="18" customHeight="1" x14ac:dyDescent="0.3">
      <c r="A274" s="49">
        <f t="shared" si="10"/>
        <v>267</v>
      </c>
      <c r="B274" s="43" t="s">
        <v>517</v>
      </c>
      <c r="C274" s="92">
        <v>185978802</v>
      </c>
      <c r="D274" s="45" t="s">
        <v>148</v>
      </c>
      <c r="E274" s="45" t="s">
        <v>628</v>
      </c>
      <c r="F274" s="46">
        <v>7</v>
      </c>
      <c r="G274" s="46">
        <v>3</v>
      </c>
      <c r="H274" s="47">
        <f>VLOOKUP(CONCATENATE(F274,"a"),'Comp Plan 40'!$A$9:$R$46,G274+2,FALSE)</f>
        <v>126598</v>
      </c>
      <c r="I274" s="44" t="s">
        <v>629</v>
      </c>
      <c r="J274" s="44">
        <f t="shared" ca="1" si="9"/>
        <v>41</v>
      </c>
      <c r="K274" s="44" t="s">
        <v>23</v>
      </c>
      <c r="L274" s="43" t="s">
        <v>24</v>
      </c>
      <c r="M274" s="43" t="s">
        <v>38</v>
      </c>
      <c r="N274" s="48">
        <v>40</v>
      </c>
      <c r="O274" s="84" t="s">
        <v>26</v>
      </c>
    </row>
    <row r="275" spans="1:15" s="72" customFormat="1" ht="18" customHeight="1" x14ac:dyDescent="0.3">
      <c r="A275" s="49">
        <f t="shared" si="10"/>
        <v>268</v>
      </c>
      <c r="B275" s="43" t="s">
        <v>517</v>
      </c>
      <c r="C275" s="92">
        <v>179728629</v>
      </c>
      <c r="D275" s="45" t="s">
        <v>39</v>
      </c>
      <c r="E275" s="45" t="s">
        <v>630</v>
      </c>
      <c r="F275" s="46">
        <v>5</v>
      </c>
      <c r="G275" s="46">
        <v>10</v>
      </c>
      <c r="H275" s="47">
        <f>VLOOKUP(CONCATENATE(F275,"a"),'Comp Plan 40'!$A$9:$R$46,G275+2,FALSE)</f>
        <v>105513</v>
      </c>
      <c r="I275" s="44" t="s">
        <v>631</v>
      </c>
      <c r="J275" s="44">
        <f t="shared" ca="1" si="9"/>
        <v>60</v>
      </c>
      <c r="K275" s="44" t="s">
        <v>23</v>
      </c>
      <c r="L275" s="43" t="s">
        <v>24</v>
      </c>
      <c r="M275" s="43" t="s">
        <v>38</v>
      </c>
      <c r="N275" s="48">
        <v>40</v>
      </c>
      <c r="O275" s="84" t="s">
        <v>26</v>
      </c>
    </row>
    <row r="276" spans="1:15" s="72" customFormat="1" ht="18" customHeight="1" x14ac:dyDescent="0.3">
      <c r="A276" s="49">
        <f t="shared" si="10"/>
        <v>269</v>
      </c>
      <c r="B276" s="51" t="s">
        <v>517</v>
      </c>
      <c r="C276" s="92">
        <v>998020721</v>
      </c>
      <c r="D276" s="45" t="s">
        <v>42</v>
      </c>
      <c r="E276" s="45" t="s">
        <v>632</v>
      </c>
      <c r="F276" s="46">
        <v>3</v>
      </c>
      <c r="G276" s="46">
        <v>4</v>
      </c>
      <c r="H276" s="47">
        <f>VLOOKUP(CONCATENATE(F276,"a"),'Comp Plan 40'!$A$9:$R$46,G276+2,FALSE)</f>
        <v>60336</v>
      </c>
      <c r="I276" s="50">
        <v>29713</v>
      </c>
      <c r="J276" s="44">
        <f t="shared" ca="1" si="9"/>
        <v>41</v>
      </c>
      <c r="K276" s="44" t="s">
        <v>23</v>
      </c>
      <c r="L276" s="43" t="s">
        <v>24</v>
      </c>
      <c r="M276" s="43" t="s">
        <v>431</v>
      </c>
      <c r="N276" s="48">
        <v>40</v>
      </c>
      <c r="O276" s="84" t="s">
        <v>26</v>
      </c>
    </row>
    <row r="277" spans="1:15" s="72" customFormat="1" ht="18" customHeight="1" x14ac:dyDescent="0.3">
      <c r="A277" s="49">
        <f t="shared" si="10"/>
        <v>270</v>
      </c>
      <c r="B277" s="43" t="s">
        <v>517</v>
      </c>
      <c r="C277" s="92">
        <v>998012806</v>
      </c>
      <c r="D277" s="45" t="s">
        <v>387</v>
      </c>
      <c r="E277" s="45" t="s">
        <v>633</v>
      </c>
      <c r="F277" s="46">
        <v>4</v>
      </c>
      <c r="G277" s="46">
        <v>2</v>
      </c>
      <c r="H277" s="47">
        <f>VLOOKUP(CONCATENATE(F277,"a"),'Comp Plan 40'!$A$9:$R$46,G277+2,FALSE)</f>
        <v>65757</v>
      </c>
      <c r="I277" s="44" t="s">
        <v>634</v>
      </c>
      <c r="J277" s="44">
        <f t="shared" ca="1" si="9"/>
        <v>36</v>
      </c>
      <c r="K277" s="44" t="s">
        <v>23</v>
      </c>
      <c r="L277" s="43" t="s">
        <v>24</v>
      </c>
      <c r="M277" s="43" t="s">
        <v>431</v>
      </c>
      <c r="N277" s="48">
        <v>40</v>
      </c>
      <c r="O277" s="84" t="s">
        <v>26</v>
      </c>
    </row>
    <row r="278" spans="1:15" s="72" customFormat="1" ht="18" customHeight="1" x14ac:dyDescent="0.3">
      <c r="A278" s="49">
        <f t="shared" si="10"/>
        <v>271</v>
      </c>
      <c r="B278" s="43" t="s">
        <v>517</v>
      </c>
      <c r="C278" s="92">
        <v>189808730</v>
      </c>
      <c r="D278" s="45" t="s">
        <v>60</v>
      </c>
      <c r="E278" s="45" t="s">
        <v>635</v>
      </c>
      <c r="F278" s="46">
        <v>7</v>
      </c>
      <c r="G278" s="46">
        <v>10</v>
      </c>
      <c r="H278" s="47">
        <f>VLOOKUP(CONCATENATE(F278,"a"),'Comp Plan 40'!$A$9:$R$46,G278+2,FALSE)</f>
        <v>166883</v>
      </c>
      <c r="I278" s="44" t="s">
        <v>636</v>
      </c>
      <c r="J278" s="44">
        <f t="shared" ca="1" si="9"/>
        <v>45</v>
      </c>
      <c r="K278" s="44" t="s">
        <v>23</v>
      </c>
      <c r="L278" s="43" t="s">
        <v>24</v>
      </c>
      <c r="M278" s="43" t="s">
        <v>431</v>
      </c>
      <c r="N278" s="48">
        <v>40</v>
      </c>
      <c r="O278" s="84" t="s">
        <v>26</v>
      </c>
    </row>
    <row r="279" spans="1:15" s="72" customFormat="1" ht="18" customHeight="1" x14ac:dyDescent="0.3">
      <c r="A279" s="49">
        <f t="shared" si="10"/>
        <v>272</v>
      </c>
      <c r="B279" s="43" t="s">
        <v>517</v>
      </c>
      <c r="C279" s="92">
        <v>123207171</v>
      </c>
      <c r="D279" s="45" t="s">
        <v>20</v>
      </c>
      <c r="E279" s="45" t="s">
        <v>637</v>
      </c>
      <c r="F279" s="46">
        <v>8</v>
      </c>
      <c r="G279" s="46">
        <v>10</v>
      </c>
      <c r="H279" s="47">
        <f>VLOOKUP(CONCATENATE(F279,"a"),'Comp Plan 40'!$A$9:$R$46,G279+2,FALSE)</f>
        <v>199132</v>
      </c>
      <c r="I279" s="44" t="s">
        <v>638</v>
      </c>
      <c r="J279" s="44">
        <f t="shared" ca="1" si="9"/>
        <v>49</v>
      </c>
      <c r="K279" s="44" t="s">
        <v>23</v>
      </c>
      <c r="L279" s="43" t="s">
        <v>80</v>
      </c>
      <c r="M279" s="43" t="s">
        <v>59</v>
      </c>
      <c r="N279" s="48">
        <v>40</v>
      </c>
      <c r="O279" s="84" t="s">
        <v>26</v>
      </c>
    </row>
    <row r="280" spans="1:15" s="72" customFormat="1" ht="18" customHeight="1" x14ac:dyDescent="0.3">
      <c r="A280" s="49">
        <f t="shared" si="10"/>
        <v>273</v>
      </c>
      <c r="B280" s="43" t="s">
        <v>517</v>
      </c>
      <c r="C280" s="92">
        <v>123109504</v>
      </c>
      <c r="D280" s="45" t="s">
        <v>42</v>
      </c>
      <c r="E280" s="45" t="s">
        <v>639</v>
      </c>
      <c r="F280" s="46">
        <v>4</v>
      </c>
      <c r="G280" s="46">
        <v>10</v>
      </c>
      <c r="H280" s="47">
        <f>VLOOKUP(CONCATENATE(F280,"a"),'Comp Plan 40'!$A$9:$R$46,G280+2,FALSE)</f>
        <v>90805</v>
      </c>
      <c r="I280" s="44" t="s">
        <v>640</v>
      </c>
      <c r="J280" s="44">
        <f t="shared" ca="1" si="9"/>
        <v>49</v>
      </c>
      <c r="K280" s="44" t="s">
        <v>23</v>
      </c>
      <c r="L280" s="43" t="s">
        <v>24</v>
      </c>
      <c r="M280" s="43" t="s">
        <v>38</v>
      </c>
      <c r="N280" s="48">
        <v>48</v>
      </c>
      <c r="O280" s="84" t="s">
        <v>26</v>
      </c>
    </row>
    <row r="281" spans="1:15" s="72" customFormat="1" ht="18" customHeight="1" x14ac:dyDescent="0.3">
      <c r="A281" s="49">
        <f t="shared" si="10"/>
        <v>274</v>
      </c>
      <c r="B281" s="43" t="s">
        <v>517</v>
      </c>
      <c r="C281" s="92">
        <v>998002403</v>
      </c>
      <c r="D281" s="45" t="s">
        <v>361</v>
      </c>
      <c r="E281" s="45" t="s">
        <v>641</v>
      </c>
      <c r="F281" s="46">
        <v>3</v>
      </c>
      <c r="G281" s="46">
        <v>4</v>
      </c>
      <c r="H281" s="47">
        <f>VLOOKUP(CONCATENATE(F281,"a"),'Comp Plan 40'!$A$9:$R$46,G281+2,FALSE)</f>
        <v>60336</v>
      </c>
      <c r="I281" s="44" t="s">
        <v>642</v>
      </c>
      <c r="J281" s="44">
        <f t="shared" ca="1" si="9"/>
        <v>50</v>
      </c>
      <c r="K281" s="44" t="s">
        <v>23</v>
      </c>
      <c r="L281" s="43" t="s">
        <v>24</v>
      </c>
      <c r="M281" s="43" t="s">
        <v>38</v>
      </c>
      <c r="N281" s="48">
        <v>40</v>
      </c>
      <c r="O281" s="84" t="s">
        <v>26</v>
      </c>
    </row>
    <row r="282" spans="1:15" s="72" customFormat="1" ht="18" customHeight="1" x14ac:dyDescent="0.3">
      <c r="A282" s="49">
        <f t="shared" si="10"/>
        <v>275</v>
      </c>
      <c r="B282" s="43" t="s">
        <v>517</v>
      </c>
      <c r="C282" s="92">
        <v>117498890</v>
      </c>
      <c r="D282" s="45" t="s">
        <v>42</v>
      </c>
      <c r="E282" s="45" t="s">
        <v>643</v>
      </c>
      <c r="F282" s="46">
        <v>4</v>
      </c>
      <c r="G282" s="46">
        <v>9</v>
      </c>
      <c r="H282" s="47">
        <f>VLOOKUP(CONCATENATE(F282,"a"),'Comp Plan 40'!$A$9:$R$46,G282+2,FALSE)</f>
        <v>87674</v>
      </c>
      <c r="I282" s="44" t="s">
        <v>644</v>
      </c>
      <c r="J282" s="44">
        <f t="shared" ca="1" si="9"/>
        <v>49</v>
      </c>
      <c r="K282" s="44" t="s">
        <v>23</v>
      </c>
      <c r="L282" s="43" t="s">
        <v>24</v>
      </c>
      <c r="M282" s="43" t="s">
        <v>38</v>
      </c>
      <c r="N282" s="48">
        <v>40</v>
      </c>
      <c r="O282" s="84" t="s">
        <v>26</v>
      </c>
    </row>
    <row r="283" spans="1:15" s="72" customFormat="1" ht="18" customHeight="1" x14ac:dyDescent="0.3">
      <c r="A283" s="49">
        <f t="shared" si="10"/>
        <v>276</v>
      </c>
      <c r="B283" s="43" t="s">
        <v>517</v>
      </c>
      <c r="C283" s="92">
        <v>104998999</v>
      </c>
      <c r="D283" s="45" t="s">
        <v>471</v>
      </c>
      <c r="E283" s="45" t="s">
        <v>645</v>
      </c>
      <c r="F283" s="46">
        <v>9</v>
      </c>
      <c r="G283" s="46">
        <v>8</v>
      </c>
      <c r="H283" s="47">
        <f>VLOOKUP(CONCATENATE(F283,"a"),'Comp Plan 40'!$A$9:$R$46,G283+2,FALSE)</f>
        <v>264080</v>
      </c>
      <c r="I283" s="44" t="s">
        <v>646</v>
      </c>
      <c r="J283" s="44">
        <f t="shared" ca="1" si="9"/>
        <v>50</v>
      </c>
      <c r="K283" s="44" t="s">
        <v>23</v>
      </c>
      <c r="L283" s="43" t="s">
        <v>24</v>
      </c>
      <c r="M283" s="43" t="s">
        <v>38</v>
      </c>
      <c r="N283" s="48">
        <v>40</v>
      </c>
      <c r="O283" s="84" t="s">
        <v>26</v>
      </c>
    </row>
    <row r="284" spans="1:15" s="72" customFormat="1" ht="18" customHeight="1" x14ac:dyDescent="0.3">
      <c r="A284" s="49">
        <f t="shared" si="10"/>
        <v>277</v>
      </c>
      <c r="B284" s="43" t="s">
        <v>517</v>
      </c>
      <c r="C284" s="92">
        <v>168755675</v>
      </c>
      <c r="D284" s="45" t="s">
        <v>315</v>
      </c>
      <c r="E284" s="45" t="s">
        <v>647</v>
      </c>
      <c r="F284" s="46">
        <v>8</v>
      </c>
      <c r="G284" s="46">
        <v>6</v>
      </c>
      <c r="H284" s="47">
        <f>VLOOKUP(CONCATENATE(F284,"a"),'Comp Plan 40'!$A$9:$R$46,G284+2,FALSE)</f>
        <v>171664</v>
      </c>
      <c r="I284" s="44" t="s">
        <v>648</v>
      </c>
      <c r="J284" s="44">
        <f t="shared" ca="1" si="9"/>
        <v>55</v>
      </c>
      <c r="K284" s="44" t="s">
        <v>33</v>
      </c>
      <c r="L284" s="43" t="s">
        <v>24</v>
      </c>
      <c r="M284" s="43" t="s">
        <v>38</v>
      </c>
      <c r="N284" s="48">
        <v>40</v>
      </c>
      <c r="O284" s="84" t="s">
        <v>26</v>
      </c>
    </row>
    <row r="285" spans="1:15" s="72" customFormat="1" ht="18" customHeight="1" x14ac:dyDescent="0.3">
      <c r="A285" s="49">
        <f t="shared" si="10"/>
        <v>278</v>
      </c>
      <c r="B285" s="43" t="s">
        <v>517</v>
      </c>
      <c r="C285" s="92">
        <v>155135538</v>
      </c>
      <c r="D285" s="45" t="s">
        <v>153</v>
      </c>
      <c r="E285" s="45" t="s">
        <v>649</v>
      </c>
      <c r="F285" s="46">
        <v>9</v>
      </c>
      <c r="G285" s="46">
        <v>6</v>
      </c>
      <c r="H285" s="47">
        <f>VLOOKUP(CONCATENATE(F285,"a"),'Comp Plan 40'!$A$9:$R$46,G285+2,FALSE)</f>
        <v>244516</v>
      </c>
      <c r="I285" s="44" t="s">
        <v>650</v>
      </c>
      <c r="J285" s="44">
        <f t="shared" ca="1" si="9"/>
        <v>48</v>
      </c>
      <c r="K285" s="44" t="s">
        <v>23</v>
      </c>
      <c r="L285" s="43" t="s">
        <v>24</v>
      </c>
      <c r="M285" s="43" t="s">
        <v>38</v>
      </c>
      <c r="N285" s="48">
        <v>40</v>
      </c>
      <c r="O285" s="84" t="s">
        <v>26</v>
      </c>
    </row>
    <row r="286" spans="1:15" s="72" customFormat="1" ht="18" customHeight="1" x14ac:dyDescent="0.3">
      <c r="A286" s="49">
        <f t="shared" si="10"/>
        <v>279</v>
      </c>
      <c r="B286" s="43" t="s">
        <v>517</v>
      </c>
      <c r="C286" s="92">
        <v>998008509</v>
      </c>
      <c r="D286" s="45" t="s">
        <v>30</v>
      </c>
      <c r="E286" s="45" t="s">
        <v>651</v>
      </c>
      <c r="F286" s="46">
        <v>8</v>
      </c>
      <c r="G286" s="46">
        <v>6</v>
      </c>
      <c r="H286" s="47">
        <f>VLOOKUP(CONCATENATE(F286,"a"),'Comp Plan 40'!$A$9:$R$46,G286+2,FALSE)</f>
        <v>171664</v>
      </c>
      <c r="I286" s="44" t="s">
        <v>652</v>
      </c>
      <c r="J286" s="44">
        <f t="shared" ca="1" si="9"/>
        <v>41</v>
      </c>
      <c r="K286" s="44" t="s">
        <v>23</v>
      </c>
      <c r="L286" s="43" t="s">
        <v>24</v>
      </c>
      <c r="M286" s="43" t="s">
        <v>38</v>
      </c>
      <c r="N286" s="48">
        <v>40</v>
      </c>
      <c r="O286" s="84" t="s">
        <v>26</v>
      </c>
    </row>
    <row r="287" spans="1:15" s="72" customFormat="1" ht="18" customHeight="1" x14ac:dyDescent="0.3">
      <c r="A287" s="49">
        <f t="shared" si="10"/>
        <v>280</v>
      </c>
      <c r="B287" s="51" t="s">
        <v>517</v>
      </c>
      <c r="C287" s="92">
        <v>998020722</v>
      </c>
      <c r="D287" s="45" t="s">
        <v>42</v>
      </c>
      <c r="E287" s="45" t="s">
        <v>653</v>
      </c>
      <c r="F287" s="46">
        <v>3</v>
      </c>
      <c r="G287" s="46">
        <v>4</v>
      </c>
      <c r="H287" s="47">
        <f>VLOOKUP(CONCATENATE(F287,"a"),'Comp Plan 40'!$A$9:$R$46,G287+2,FALSE)</f>
        <v>60336</v>
      </c>
      <c r="I287" s="50">
        <v>33340</v>
      </c>
      <c r="J287" s="44">
        <f t="shared" ca="1" si="9"/>
        <v>31</v>
      </c>
      <c r="K287" s="44" t="s">
        <v>23</v>
      </c>
      <c r="L287" s="43" t="s">
        <v>80</v>
      </c>
      <c r="M287" s="43" t="s">
        <v>25</v>
      </c>
      <c r="N287" s="48">
        <v>40</v>
      </c>
      <c r="O287" s="84" t="s">
        <v>26</v>
      </c>
    </row>
    <row r="288" spans="1:15" s="72" customFormat="1" ht="18" customHeight="1" x14ac:dyDescent="0.3">
      <c r="A288" s="49">
        <f t="shared" si="10"/>
        <v>281</v>
      </c>
      <c r="B288" s="43" t="s">
        <v>517</v>
      </c>
      <c r="C288" s="92">
        <v>149166946</v>
      </c>
      <c r="D288" s="45" t="s">
        <v>373</v>
      </c>
      <c r="E288" s="45" t="s">
        <v>654</v>
      </c>
      <c r="F288" s="46">
        <v>9</v>
      </c>
      <c r="G288" s="46">
        <v>9</v>
      </c>
      <c r="H288" s="47">
        <f>VLOOKUP(CONCATENATE(F288,"a"),'Comp Plan 40'!$A$9:$R$46,G288+2,FALSE)</f>
        <v>273862</v>
      </c>
      <c r="I288" s="44" t="s">
        <v>655</v>
      </c>
      <c r="J288" s="44">
        <f t="shared" ca="1" si="9"/>
        <v>36</v>
      </c>
      <c r="K288" s="44" t="s">
        <v>23</v>
      </c>
      <c r="L288" s="43" t="s">
        <v>80</v>
      </c>
      <c r="M288" s="43" t="s">
        <v>94</v>
      </c>
      <c r="N288" s="48">
        <v>40</v>
      </c>
      <c r="O288" s="84" t="s">
        <v>26</v>
      </c>
    </row>
    <row r="289" spans="1:15" s="72" customFormat="1" ht="18" customHeight="1" x14ac:dyDescent="0.3">
      <c r="A289" s="49">
        <f t="shared" si="10"/>
        <v>282</v>
      </c>
      <c r="B289" s="43" t="s">
        <v>517</v>
      </c>
      <c r="C289" s="92">
        <v>998003628</v>
      </c>
      <c r="D289" s="45" t="s">
        <v>520</v>
      </c>
      <c r="E289" s="45" t="s">
        <v>656</v>
      </c>
      <c r="F289" s="46">
        <v>5</v>
      </c>
      <c r="G289" s="46">
        <v>7</v>
      </c>
      <c r="H289" s="47">
        <f>VLOOKUP(CONCATENATE(F289,"a"),'Comp Plan 40'!$A$9:$R$46,G289+2,FALSE)</f>
        <v>94596</v>
      </c>
      <c r="I289" s="44" t="s">
        <v>657</v>
      </c>
      <c r="J289" s="44">
        <f t="shared" ca="1" si="9"/>
        <v>40</v>
      </c>
      <c r="K289" s="44" t="s">
        <v>23</v>
      </c>
      <c r="L289" s="43" t="s">
        <v>24</v>
      </c>
      <c r="M289" s="43" t="s">
        <v>38</v>
      </c>
      <c r="N289" s="48">
        <v>40</v>
      </c>
      <c r="O289" s="84" t="s">
        <v>26</v>
      </c>
    </row>
    <row r="290" spans="1:15" s="72" customFormat="1" ht="18" customHeight="1" x14ac:dyDescent="0.3">
      <c r="A290" s="49">
        <f t="shared" si="10"/>
        <v>283</v>
      </c>
      <c r="B290" s="43" t="s">
        <v>517</v>
      </c>
      <c r="C290" s="92">
        <v>126156877</v>
      </c>
      <c r="D290" s="45" t="s">
        <v>387</v>
      </c>
      <c r="E290" s="45" t="s">
        <v>658</v>
      </c>
      <c r="F290" s="46">
        <v>4</v>
      </c>
      <c r="G290" s="46">
        <v>2</v>
      </c>
      <c r="H290" s="47">
        <f>VLOOKUP(CONCATENATE(F290,"a"),'Comp Plan 40'!$A$9:$R$46,G290+2,FALSE)</f>
        <v>65757</v>
      </c>
      <c r="I290" s="44" t="s">
        <v>659</v>
      </c>
      <c r="J290" s="44">
        <f t="shared" ref="J290:J353" ca="1" si="11">INT(YEARFRAC(I290,TODAY()))</f>
        <v>54</v>
      </c>
      <c r="K290" s="44" t="s">
        <v>23</v>
      </c>
      <c r="L290" s="43" t="s">
        <v>24</v>
      </c>
      <c r="M290" s="43" t="s">
        <v>94</v>
      </c>
      <c r="N290" s="48">
        <v>40</v>
      </c>
      <c r="O290" s="84" t="s">
        <v>26</v>
      </c>
    </row>
    <row r="291" spans="1:15" s="72" customFormat="1" ht="18" customHeight="1" x14ac:dyDescent="0.3">
      <c r="A291" s="49">
        <f t="shared" si="10"/>
        <v>284</v>
      </c>
      <c r="B291" s="43" t="s">
        <v>517</v>
      </c>
      <c r="C291" s="92">
        <v>998021955</v>
      </c>
      <c r="D291" s="45" t="s">
        <v>27</v>
      </c>
      <c r="E291" s="45" t="s">
        <v>660</v>
      </c>
      <c r="F291" s="46">
        <v>8</v>
      </c>
      <c r="G291" s="46">
        <v>4</v>
      </c>
      <c r="H291" s="47">
        <f>VLOOKUP(CONCATENATE(F291,"a"),'Comp Plan 40'!$A$9:$R$46,G291+2,FALSE)</f>
        <v>157930</v>
      </c>
      <c r="I291" s="50">
        <v>29735</v>
      </c>
      <c r="J291" s="44">
        <f t="shared" ca="1" si="11"/>
        <v>41</v>
      </c>
      <c r="K291" s="44" t="s">
        <v>33</v>
      </c>
      <c r="L291" s="43" t="s">
        <v>80</v>
      </c>
      <c r="M291" s="43" t="s">
        <v>188</v>
      </c>
      <c r="N291" s="48">
        <v>40</v>
      </c>
      <c r="O291" s="84" t="s">
        <v>26</v>
      </c>
    </row>
    <row r="292" spans="1:15" s="72" customFormat="1" ht="18" customHeight="1" x14ac:dyDescent="0.3">
      <c r="A292" s="49">
        <f t="shared" si="10"/>
        <v>285</v>
      </c>
      <c r="B292" s="43" t="s">
        <v>517</v>
      </c>
      <c r="C292" s="92">
        <v>167156646</v>
      </c>
      <c r="D292" s="45" t="s">
        <v>139</v>
      </c>
      <c r="E292" s="45" t="s">
        <v>661</v>
      </c>
      <c r="F292" s="46">
        <v>8</v>
      </c>
      <c r="G292" s="46">
        <v>9</v>
      </c>
      <c r="H292" s="47">
        <f>VLOOKUP(CONCATENATE(F292,"a"),'Comp Plan 40'!$A$9:$R$46,G292+2,FALSE)</f>
        <v>192265</v>
      </c>
      <c r="I292" s="44" t="s">
        <v>662</v>
      </c>
      <c r="J292" s="44">
        <f t="shared" ca="1" si="11"/>
        <v>39</v>
      </c>
      <c r="K292" s="44" t="s">
        <v>33</v>
      </c>
      <c r="L292" s="43" t="s">
        <v>24</v>
      </c>
      <c r="M292" s="43" t="s">
        <v>34</v>
      </c>
      <c r="N292" s="48">
        <v>40</v>
      </c>
      <c r="O292" s="84" t="s">
        <v>26</v>
      </c>
    </row>
    <row r="293" spans="1:15" s="72" customFormat="1" ht="18" customHeight="1" x14ac:dyDescent="0.3">
      <c r="A293" s="49">
        <f t="shared" si="10"/>
        <v>286</v>
      </c>
      <c r="B293" s="43" t="s">
        <v>517</v>
      </c>
      <c r="C293" s="92">
        <v>165731321</v>
      </c>
      <c r="D293" s="45" t="s">
        <v>35</v>
      </c>
      <c r="E293" s="45" t="s">
        <v>663</v>
      </c>
      <c r="F293" s="46">
        <v>8</v>
      </c>
      <c r="G293" s="46">
        <v>10</v>
      </c>
      <c r="H293" s="47">
        <f>VLOOKUP(CONCATENATE(F293,"a"),'Comp Plan 40'!$A$9:$R$46,G293+2,FALSE)</f>
        <v>199132</v>
      </c>
      <c r="I293" s="44" t="s">
        <v>664</v>
      </c>
      <c r="J293" s="44">
        <f t="shared" ca="1" si="11"/>
        <v>54</v>
      </c>
      <c r="K293" s="44" t="s">
        <v>33</v>
      </c>
      <c r="L293" s="43" t="s">
        <v>24</v>
      </c>
      <c r="M293" s="43" t="s">
        <v>38</v>
      </c>
      <c r="N293" s="48">
        <v>40</v>
      </c>
      <c r="O293" s="84" t="s">
        <v>26</v>
      </c>
    </row>
    <row r="294" spans="1:15" s="72" customFormat="1" ht="18" customHeight="1" x14ac:dyDescent="0.3">
      <c r="A294" s="49">
        <f t="shared" si="10"/>
        <v>287</v>
      </c>
      <c r="B294" s="43" t="s">
        <v>517</v>
      </c>
      <c r="C294" s="92">
        <v>128484776</v>
      </c>
      <c r="D294" s="45" t="s">
        <v>121</v>
      </c>
      <c r="E294" s="45" t="s">
        <v>665</v>
      </c>
      <c r="F294" s="46">
        <v>7</v>
      </c>
      <c r="G294" s="46">
        <v>12</v>
      </c>
      <c r="H294" s="47">
        <f>VLOOKUP(CONCATENATE(F294,"a"),'Comp Plan 40'!$A$9:$R$46,G294+2,FALSE)</f>
        <v>178393</v>
      </c>
      <c r="I294" s="44" t="s">
        <v>666</v>
      </c>
      <c r="J294" s="44">
        <f t="shared" ca="1" si="11"/>
        <v>59</v>
      </c>
      <c r="K294" s="44" t="s">
        <v>23</v>
      </c>
      <c r="L294" s="43" t="s">
        <v>24</v>
      </c>
      <c r="M294" s="43" t="s">
        <v>38</v>
      </c>
      <c r="N294" s="48">
        <v>40</v>
      </c>
      <c r="O294" s="84" t="s">
        <v>26</v>
      </c>
    </row>
    <row r="295" spans="1:15" s="72" customFormat="1" ht="18" customHeight="1" x14ac:dyDescent="0.3">
      <c r="A295" s="49">
        <f t="shared" si="10"/>
        <v>288</v>
      </c>
      <c r="B295" s="43" t="s">
        <v>517</v>
      </c>
      <c r="C295" s="92">
        <v>261213481</v>
      </c>
      <c r="D295" s="45" t="s">
        <v>667</v>
      </c>
      <c r="E295" s="45" t="s">
        <v>668</v>
      </c>
      <c r="F295" s="46">
        <v>9</v>
      </c>
      <c r="G295" s="46">
        <v>3</v>
      </c>
      <c r="H295" s="47">
        <f>VLOOKUP(CONCATENATE(F295,"a"),'Comp Plan 40'!$A$9:$R$46,G295+2,FALSE)</f>
        <v>215170</v>
      </c>
      <c r="I295" s="50">
        <v>31622</v>
      </c>
      <c r="J295" s="44">
        <f t="shared" ca="1" si="11"/>
        <v>36</v>
      </c>
      <c r="K295" s="44" t="s">
        <v>23</v>
      </c>
      <c r="L295" s="43" t="s">
        <v>24</v>
      </c>
      <c r="M295" s="43" t="s">
        <v>669</v>
      </c>
      <c r="N295" s="48">
        <v>40</v>
      </c>
      <c r="O295" s="84" t="s">
        <v>26</v>
      </c>
    </row>
    <row r="296" spans="1:15" s="72" customFormat="1" ht="18" customHeight="1" x14ac:dyDescent="0.3">
      <c r="A296" s="49">
        <f t="shared" si="10"/>
        <v>289</v>
      </c>
      <c r="B296" s="43" t="s">
        <v>517</v>
      </c>
      <c r="C296" s="92">
        <v>156031884</v>
      </c>
      <c r="D296" s="45" t="s">
        <v>42</v>
      </c>
      <c r="E296" s="45" t="s">
        <v>670</v>
      </c>
      <c r="F296" s="46">
        <v>3</v>
      </c>
      <c r="G296" s="46">
        <v>11</v>
      </c>
      <c r="H296" s="47">
        <f>VLOOKUP(CONCATENATE(F296,"a"),'Comp Plan 40'!$A$9:$R$46,G296+2,FALSE)</f>
        <v>78697</v>
      </c>
      <c r="I296" s="44" t="s">
        <v>671</v>
      </c>
      <c r="J296" s="44">
        <f t="shared" ca="1" si="11"/>
        <v>49</v>
      </c>
      <c r="K296" s="44" t="s">
        <v>23</v>
      </c>
      <c r="L296" s="43" t="s">
        <v>24</v>
      </c>
      <c r="M296" s="43" t="s">
        <v>53</v>
      </c>
      <c r="N296" s="48">
        <v>40</v>
      </c>
      <c r="O296" s="84" t="s">
        <v>26</v>
      </c>
    </row>
    <row r="297" spans="1:15" s="72" customFormat="1" ht="18" customHeight="1" x14ac:dyDescent="0.3">
      <c r="A297" s="49">
        <f t="shared" si="10"/>
        <v>290</v>
      </c>
      <c r="B297" s="43" t="s">
        <v>517</v>
      </c>
      <c r="C297" s="92">
        <v>998015586</v>
      </c>
      <c r="D297" s="45" t="s">
        <v>672</v>
      </c>
      <c r="E297" s="45" t="s">
        <v>673</v>
      </c>
      <c r="F297" s="46">
        <v>12</v>
      </c>
      <c r="G297" s="46">
        <v>5</v>
      </c>
      <c r="H297" s="47">
        <f>VLOOKUP(CONCATENATE(F297,"a"),'Comp Plan 40'!$A$9:$R$46,G297+2,FALSE)</f>
        <v>462058</v>
      </c>
      <c r="I297" s="44" t="s">
        <v>674</v>
      </c>
      <c r="J297" s="44">
        <f t="shared" ca="1" si="11"/>
        <v>44</v>
      </c>
      <c r="K297" s="44" t="s">
        <v>23</v>
      </c>
      <c r="L297" s="43" t="s">
        <v>24</v>
      </c>
      <c r="M297" s="43" t="s">
        <v>50</v>
      </c>
      <c r="N297" s="48">
        <v>40</v>
      </c>
      <c r="O297" s="84" t="s">
        <v>26</v>
      </c>
    </row>
    <row r="298" spans="1:15" s="72" customFormat="1" ht="18" customHeight="1" x14ac:dyDescent="0.3">
      <c r="A298" s="49">
        <f t="shared" si="10"/>
        <v>291</v>
      </c>
      <c r="B298" s="43" t="s">
        <v>517</v>
      </c>
      <c r="C298" s="92">
        <v>998014304</v>
      </c>
      <c r="D298" s="45" t="s">
        <v>54</v>
      </c>
      <c r="E298" s="45" t="s">
        <v>675</v>
      </c>
      <c r="F298" s="46">
        <v>8</v>
      </c>
      <c r="G298" s="46">
        <v>6</v>
      </c>
      <c r="H298" s="47">
        <f>VLOOKUP(CONCATENATE(F298,"a"),'Comp Plan 40'!$A$9:$R$46,G298+2,FALSE)</f>
        <v>171664</v>
      </c>
      <c r="I298" s="44" t="s">
        <v>676</v>
      </c>
      <c r="J298" s="44">
        <f t="shared" ca="1" si="11"/>
        <v>40</v>
      </c>
      <c r="K298" s="44" t="s">
        <v>33</v>
      </c>
      <c r="L298" s="43" t="s">
        <v>24</v>
      </c>
      <c r="M298" s="43" t="s">
        <v>59</v>
      </c>
      <c r="N298" s="48">
        <v>40</v>
      </c>
      <c r="O298" s="84" t="s">
        <v>26</v>
      </c>
    </row>
    <row r="299" spans="1:15" s="72" customFormat="1" ht="18" customHeight="1" x14ac:dyDescent="0.3">
      <c r="A299" s="49">
        <f t="shared" si="10"/>
        <v>292</v>
      </c>
      <c r="B299" s="43" t="s">
        <v>517</v>
      </c>
      <c r="C299" s="92">
        <v>998003627</v>
      </c>
      <c r="D299" s="45" t="s">
        <v>531</v>
      </c>
      <c r="E299" s="45" t="s">
        <v>677</v>
      </c>
      <c r="F299" s="46">
        <v>4</v>
      </c>
      <c r="G299" s="46">
        <v>8</v>
      </c>
      <c r="H299" s="47">
        <f>VLOOKUP(CONCATENATE(F299,"a"),'Comp Plan 40'!$A$9:$R$46,G299+2,FALSE)</f>
        <v>84543</v>
      </c>
      <c r="I299" s="44" t="s">
        <v>678</v>
      </c>
      <c r="J299" s="44">
        <f t="shared" ca="1" si="11"/>
        <v>39</v>
      </c>
      <c r="K299" s="44" t="s">
        <v>23</v>
      </c>
      <c r="L299" s="43" t="s">
        <v>24</v>
      </c>
      <c r="M299" s="43" t="s">
        <v>38</v>
      </c>
      <c r="N299" s="48">
        <v>40</v>
      </c>
      <c r="O299" s="84" t="s">
        <v>26</v>
      </c>
    </row>
    <row r="300" spans="1:15" s="72" customFormat="1" ht="18" customHeight="1" x14ac:dyDescent="0.3">
      <c r="A300" s="49">
        <f t="shared" si="10"/>
        <v>293</v>
      </c>
      <c r="B300" s="43" t="s">
        <v>517</v>
      </c>
      <c r="C300" s="92">
        <v>181209418</v>
      </c>
      <c r="D300" s="45" t="s">
        <v>575</v>
      </c>
      <c r="E300" s="45" t="s">
        <v>679</v>
      </c>
      <c r="F300" s="46">
        <v>7</v>
      </c>
      <c r="G300" s="46">
        <v>11</v>
      </c>
      <c r="H300" s="47">
        <f>VLOOKUP(CONCATENATE(F300,"a"),'Comp Plan 40'!$A$9:$R$46,G300+2,FALSE)</f>
        <v>172638</v>
      </c>
      <c r="I300" s="44" t="s">
        <v>680</v>
      </c>
      <c r="J300" s="44">
        <f t="shared" ca="1" si="11"/>
        <v>41</v>
      </c>
      <c r="K300" s="44" t="s">
        <v>33</v>
      </c>
      <c r="L300" s="43" t="s">
        <v>24</v>
      </c>
      <c r="M300" s="43" t="s">
        <v>94</v>
      </c>
      <c r="N300" s="48">
        <v>40</v>
      </c>
      <c r="O300" s="84" t="s">
        <v>26</v>
      </c>
    </row>
    <row r="301" spans="1:15" s="72" customFormat="1" ht="18" customHeight="1" x14ac:dyDescent="0.3">
      <c r="A301" s="49">
        <f t="shared" si="10"/>
        <v>294</v>
      </c>
      <c r="B301" s="43" t="s">
        <v>517</v>
      </c>
      <c r="C301" s="92">
        <v>998006838</v>
      </c>
      <c r="D301" s="45" t="s">
        <v>131</v>
      </c>
      <c r="E301" s="45" t="s">
        <v>681</v>
      </c>
      <c r="F301" s="46">
        <v>8</v>
      </c>
      <c r="G301" s="46">
        <v>3</v>
      </c>
      <c r="H301" s="47">
        <f>VLOOKUP(CONCATENATE(F301,"a"),'Comp Plan 40'!$A$9:$R$46,G301+2,FALSE)</f>
        <v>151063</v>
      </c>
      <c r="I301" s="44" t="s">
        <v>682</v>
      </c>
      <c r="J301" s="44">
        <f t="shared" ca="1" si="11"/>
        <v>39</v>
      </c>
      <c r="K301" s="44" t="s">
        <v>23</v>
      </c>
      <c r="L301" s="43" t="s">
        <v>24</v>
      </c>
      <c r="M301" s="43" t="s">
        <v>38</v>
      </c>
      <c r="N301" s="48">
        <v>40</v>
      </c>
      <c r="O301" s="84" t="s">
        <v>26</v>
      </c>
    </row>
    <row r="302" spans="1:15" s="72" customFormat="1" ht="18" customHeight="1" x14ac:dyDescent="0.3">
      <c r="A302" s="49">
        <f t="shared" si="10"/>
        <v>295</v>
      </c>
      <c r="B302" s="43" t="s">
        <v>517</v>
      </c>
      <c r="C302" s="92">
        <v>131161490</v>
      </c>
      <c r="D302" s="45" t="s">
        <v>265</v>
      </c>
      <c r="E302" s="45" t="s">
        <v>683</v>
      </c>
      <c r="F302" s="46">
        <v>8</v>
      </c>
      <c r="G302" s="46">
        <v>10</v>
      </c>
      <c r="H302" s="47">
        <f>VLOOKUP(CONCATENATE(F302,"a"),'Comp Plan 40'!$A$9:$R$46,G302+2,FALSE)</f>
        <v>199132</v>
      </c>
      <c r="I302" s="44" t="s">
        <v>684</v>
      </c>
      <c r="J302" s="44">
        <f t="shared" ca="1" si="11"/>
        <v>41</v>
      </c>
      <c r="K302" s="44" t="s">
        <v>23</v>
      </c>
      <c r="L302" s="43" t="s">
        <v>24</v>
      </c>
      <c r="M302" s="43" t="s">
        <v>38</v>
      </c>
      <c r="N302" s="48">
        <v>40</v>
      </c>
      <c r="O302" s="84" t="s">
        <v>26</v>
      </c>
    </row>
    <row r="303" spans="1:15" s="72" customFormat="1" ht="18" customHeight="1" x14ac:dyDescent="0.3">
      <c r="A303" s="49">
        <f t="shared" si="10"/>
        <v>296</v>
      </c>
      <c r="B303" s="43" t="s">
        <v>517</v>
      </c>
      <c r="C303" s="92">
        <v>105994983</v>
      </c>
      <c r="D303" s="45" t="s">
        <v>358</v>
      </c>
      <c r="E303" s="45" t="s">
        <v>685</v>
      </c>
      <c r="F303" s="46">
        <v>10</v>
      </c>
      <c r="G303" s="46">
        <v>8</v>
      </c>
      <c r="H303" s="47">
        <f>VLOOKUP(CONCATENATE(F303,"a"),'Comp Plan 40'!$A$9:$R$46,G303+2,FALSE)</f>
        <v>337018</v>
      </c>
      <c r="I303" s="44" t="s">
        <v>686</v>
      </c>
      <c r="J303" s="44">
        <f t="shared" ca="1" si="11"/>
        <v>54</v>
      </c>
      <c r="K303" s="44" t="s">
        <v>23</v>
      </c>
      <c r="L303" s="43" t="s">
        <v>24</v>
      </c>
      <c r="M303" s="43" t="s">
        <v>25</v>
      </c>
      <c r="N303" s="48">
        <v>40</v>
      </c>
      <c r="O303" s="84" t="s">
        <v>26</v>
      </c>
    </row>
    <row r="304" spans="1:15" s="72" customFormat="1" ht="18" customHeight="1" x14ac:dyDescent="0.3">
      <c r="A304" s="49">
        <f t="shared" si="10"/>
        <v>297</v>
      </c>
      <c r="B304" s="43" t="s">
        <v>517</v>
      </c>
      <c r="C304" s="92">
        <v>180819840</v>
      </c>
      <c r="D304" s="45" t="s">
        <v>102</v>
      </c>
      <c r="E304" s="45" t="s">
        <v>687</v>
      </c>
      <c r="F304" s="46">
        <v>5</v>
      </c>
      <c r="G304" s="46">
        <v>9</v>
      </c>
      <c r="H304" s="47">
        <f>VLOOKUP(CONCATENATE(F304,"a"),'Comp Plan 40'!$A$9:$R$46,G304+2,FALSE)</f>
        <v>101874</v>
      </c>
      <c r="I304" s="44" t="s">
        <v>688</v>
      </c>
      <c r="J304" s="44">
        <f t="shared" ca="1" si="11"/>
        <v>44</v>
      </c>
      <c r="K304" s="44" t="s">
        <v>23</v>
      </c>
      <c r="L304" s="43" t="s">
        <v>24</v>
      </c>
      <c r="M304" s="43" t="s">
        <v>431</v>
      </c>
      <c r="N304" s="48">
        <v>40</v>
      </c>
      <c r="O304" s="84" t="s">
        <v>26</v>
      </c>
    </row>
    <row r="305" spans="1:18" s="72" customFormat="1" ht="18" customHeight="1" x14ac:dyDescent="0.3">
      <c r="A305" s="49">
        <f t="shared" si="10"/>
        <v>298</v>
      </c>
      <c r="B305" s="43" t="s">
        <v>517</v>
      </c>
      <c r="C305" s="92">
        <v>998005668</v>
      </c>
      <c r="D305" s="45" t="s">
        <v>318</v>
      </c>
      <c r="E305" s="45" t="s">
        <v>689</v>
      </c>
      <c r="F305" s="46">
        <v>7</v>
      </c>
      <c r="G305" s="46">
        <v>8</v>
      </c>
      <c r="H305" s="47">
        <f>VLOOKUP(CONCATENATE(F305,"a"),'Comp Plan 40'!$A$9:$R$46,G305+2,FALSE)</f>
        <v>155373</v>
      </c>
      <c r="I305" s="44" t="s">
        <v>690</v>
      </c>
      <c r="J305" s="44">
        <f t="shared" ca="1" si="11"/>
        <v>39</v>
      </c>
      <c r="K305" s="44" t="s">
        <v>33</v>
      </c>
      <c r="L305" s="43" t="s">
        <v>24</v>
      </c>
      <c r="M305" s="43" t="s">
        <v>38</v>
      </c>
      <c r="N305" s="48">
        <v>40</v>
      </c>
      <c r="O305" s="84" t="s">
        <v>26</v>
      </c>
    </row>
    <row r="306" spans="1:18" s="72" customFormat="1" ht="18" customHeight="1" x14ac:dyDescent="0.3">
      <c r="A306" s="49">
        <f t="shared" si="10"/>
        <v>299</v>
      </c>
      <c r="B306" s="91" t="s">
        <v>517</v>
      </c>
      <c r="C306" s="92">
        <v>998018189</v>
      </c>
      <c r="D306" s="45" t="s">
        <v>358</v>
      </c>
      <c r="E306" s="45" t="s">
        <v>691</v>
      </c>
      <c r="F306" s="46">
        <v>10</v>
      </c>
      <c r="G306" s="46">
        <v>5</v>
      </c>
      <c r="H306" s="47">
        <f>VLOOKUP(CONCATENATE(F306,"a"),'Comp Plan 40'!$A$9:$R$46,G306+2,FALSE)</f>
        <v>299572</v>
      </c>
      <c r="I306" s="50">
        <v>31590</v>
      </c>
      <c r="J306" s="44">
        <f t="shared" ca="1" si="11"/>
        <v>36</v>
      </c>
      <c r="K306" s="44" t="s">
        <v>33</v>
      </c>
      <c r="L306" s="91" t="s">
        <v>24</v>
      </c>
      <c r="M306" s="91" t="s">
        <v>38</v>
      </c>
      <c r="N306" s="48">
        <v>40</v>
      </c>
      <c r="O306" s="84" t="s">
        <v>26</v>
      </c>
    </row>
    <row r="307" spans="1:18" s="72" customFormat="1" ht="18" customHeight="1" x14ac:dyDescent="0.3">
      <c r="A307" s="49">
        <f t="shared" si="10"/>
        <v>300</v>
      </c>
      <c r="B307" s="43" t="s">
        <v>517</v>
      </c>
      <c r="C307" s="92">
        <v>998001259</v>
      </c>
      <c r="D307" s="45" t="s">
        <v>54</v>
      </c>
      <c r="E307" s="45" t="s">
        <v>692</v>
      </c>
      <c r="F307" s="46">
        <v>8</v>
      </c>
      <c r="G307" s="46">
        <v>9</v>
      </c>
      <c r="H307" s="47">
        <f>VLOOKUP(CONCATENATE(F307,"a"),'Comp Plan 40'!$A$9:$R$46,G307+2,FALSE)</f>
        <v>192265</v>
      </c>
      <c r="I307" s="44" t="s">
        <v>693</v>
      </c>
      <c r="J307" s="44">
        <f t="shared" ca="1" si="11"/>
        <v>33</v>
      </c>
      <c r="K307" s="44" t="s">
        <v>23</v>
      </c>
      <c r="L307" s="43" t="s">
        <v>24</v>
      </c>
      <c r="M307" s="43" t="s">
        <v>287</v>
      </c>
      <c r="N307" s="48">
        <v>40</v>
      </c>
      <c r="O307" s="84" t="s">
        <v>26</v>
      </c>
    </row>
    <row r="308" spans="1:18" s="72" customFormat="1" ht="18" customHeight="1" x14ac:dyDescent="0.3">
      <c r="A308" s="49">
        <f t="shared" si="10"/>
        <v>301</v>
      </c>
      <c r="B308" s="43" t="s">
        <v>517</v>
      </c>
      <c r="C308" s="92">
        <v>998005054</v>
      </c>
      <c r="D308" s="45" t="s">
        <v>91</v>
      </c>
      <c r="E308" s="45" t="s">
        <v>694</v>
      </c>
      <c r="F308" s="46">
        <v>6</v>
      </c>
      <c r="G308" s="46">
        <v>8</v>
      </c>
      <c r="H308" s="47">
        <f>VLOOKUP(CONCATENATE(F308,"a"),'Comp Plan 40'!$A$9:$R$46,G308+2,FALSE)</f>
        <v>121698</v>
      </c>
      <c r="I308" s="44" t="s">
        <v>695</v>
      </c>
      <c r="J308" s="44">
        <f t="shared" ca="1" si="11"/>
        <v>40</v>
      </c>
      <c r="K308" s="44" t="s">
        <v>23</v>
      </c>
      <c r="L308" s="43" t="s">
        <v>24</v>
      </c>
      <c r="M308" s="43" t="s">
        <v>38</v>
      </c>
      <c r="N308" s="48">
        <v>40</v>
      </c>
      <c r="O308" s="84" t="s">
        <v>26</v>
      </c>
    </row>
    <row r="309" spans="1:18" ht="18" customHeight="1" x14ac:dyDescent="0.3">
      <c r="A309" s="49">
        <f t="shared" si="10"/>
        <v>302</v>
      </c>
      <c r="B309" s="43" t="s">
        <v>517</v>
      </c>
      <c r="C309" s="92">
        <v>998019551</v>
      </c>
      <c r="D309" s="45" t="s">
        <v>113</v>
      </c>
      <c r="E309" s="45" t="s">
        <v>696</v>
      </c>
      <c r="F309" s="46">
        <v>8</v>
      </c>
      <c r="G309" s="46">
        <v>4</v>
      </c>
      <c r="H309" s="47">
        <f>VLOOKUP(CONCATENATE(F309,"a"),'Comp Plan 40'!$A$9:$R$46,G309+2,FALSE)</f>
        <v>157930</v>
      </c>
      <c r="I309" s="50">
        <v>29861</v>
      </c>
      <c r="J309" s="44">
        <f t="shared" ca="1" si="11"/>
        <v>41</v>
      </c>
      <c r="K309" s="44" t="s">
        <v>33</v>
      </c>
      <c r="L309" s="43" t="s">
        <v>80</v>
      </c>
      <c r="M309" s="43" t="s">
        <v>50</v>
      </c>
      <c r="N309" s="48">
        <v>40</v>
      </c>
      <c r="O309" s="84" t="s">
        <v>26</v>
      </c>
    </row>
    <row r="310" spans="1:18" ht="18" customHeight="1" x14ac:dyDescent="0.3">
      <c r="A310" s="49">
        <f t="shared" si="10"/>
        <v>303</v>
      </c>
      <c r="B310" s="43" t="s">
        <v>517</v>
      </c>
      <c r="C310" s="92">
        <v>106703024</v>
      </c>
      <c r="D310" s="45" t="s">
        <v>234</v>
      </c>
      <c r="E310" s="45" t="s">
        <v>697</v>
      </c>
      <c r="F310" s="46">
        <v>6</v>
      </c>
      <c r="G310" s="46">
        <v>10</v>
      </c>
      <c r="H310" s="47">
        <f>VLOOKUP(CONCATENATE(F310,"a"),'Comp Plan 40'!$A$9:$R$46,G310+2,FALSE)</f>
        <v>130712</v>
      </c>
      <c r="I310" s="44" t="s">
        <v>698</v>
      </c>
      <c r="J310" s="44">
        <f t="shared" ca="1" si="11"/>
        <v>46</v>
      </c>
      <c r="K310" s="44" t="s">
        <v>23</v>
      </c>
      <c r="L310" s="43" t="s">
        <v>24</v>
      </c>
      <c r="M310" s="43" t="s">
        <v>38</v>
      </c>
      <c r="N310" s="48">
        <v>40</v>
      </c>
      <c r="O310" s="84" t="s">
        <v>26</v>
      </c>
    </row>
    <row r="311" spans="1:18" ht="18" customHeight="1" x14ac:dyDescent="0.3">
      <c r="A311" s="49">
        <f t="shared" si="10"/>
        <v>304</v>
      </c>
      <c r="B311" s="43" t="s">
        <v>517</v>
      </c>
      <c r="C311" s="92">
        <v>998010744</v>
      </c>
      <c r="D311" s="45" t="s">
        <v>63</v>
      </c>
      <c r="E311" s="45" t="s">
        <v>699</v>
      </c>
      <c r="F311" s="46">
        <v>9</v>
      </c>
      <c r="G311" s="46">
        <v>7</v>
      </c>
      <c r="H311" s="47">
        <f>VLOOKUP(CONCATENATE(F311,"a"),'Comp Plan 40'!$A$9:$R$46,G311+2,FALSE)</f>
        <v>254298</v>
      </c>
      <c r="I311" s="44" t="s">
        <v>700</v>
      </c>
      <c r="J311" s="44">
        <f t="shared" ca="1" si="11"/>
        <v>36</v>
      </c>
      <c r="K311" s="44" t="s">
        <v>23</v>
      </c>
      <c r="L311" s="43" t="s">
        <v>24</v>
      </c>
      <c r="M311" s="43" t="s">
        <v>504</v>
      </c>
      <c r="N311" s="48">
        <v>40</v>
      </c>
      <c r="O311" s="84" t="s">
        <v>26</v>
      </c>
    </row>
    <row r="312" spans="1:18" ht="18" customHeight="1" x14ac:dyDescent="0.3">
      <c r="A312" s="49">
        <f t="shared" si="10"/>
        <v>305</v>
      </c>
      <c r="B312" s="43" t="s">
        <v>517</v>
      </c>
      <c r="C312" s="92">
        <v>106975991</v>
      </c>
      <c r="D312" s="45" t="s">
        <v>153</v>
      </c>
      <c r="E312" s="45" t="s">
        <v>701</v>
      </c>
      <c r="F312" s="46">
        <v>8</v>
      </c>
      <c r="G312" s="46">
        <v>11</v>
      </c>
      <c r="H312" s="47">
        <f>VLOOKUP(CONCATENATE(F312,"a"),'Comp Plan 40'!$A$9:$R$46,G312+2,FALSE)</f>
        <v>205999</v>
      </c>
      <c r="I312" s="44" t="s">
        <v>702</v>
      </c>
      <c r="J312" s="44">
        <f t="shared" ca="1" si="11"/>
        <v>49</v>
      </c>
      <c r="K312" s="44" t="s">
        <v>33</v>
      </c>
      <c r="L312" s="43" t="s">
        <v>80</v>
      </c>
      <c r="M312" s="43" t="s">
        <v>94</v>
      </c>
      <c r="N312" s="48">
        <v>40</v>
      </c>
      <c r="O312" s="84" t="s">
        <v>26</v>
      </c>
    </row>
    <row r="313" spans="1:18" ht="18" customHeight="1" x14ac:dyDescent="0.3">
      <c r="A313" s="49">
        <f t="shared" si="10"/>
        <v>306</v>
      </c>
      <c r="B313" s="43" t="s">
        <v>517</v>
      </c>
      <c r="C313" s="92">
        <v>119672281</v>
      </c>
      <c r="D313" s="45" t="s">
        <v>387</v>
      </c>
      <c r="E313" s="45" t="s">
        <v>703</v>
      </c>
      <c r="F313" s="46">
        <v>4</v>
      </c>
      <c r="G313" s="46">
        <v>2</v>
      </c>
      <c r="H313" s="47">
        <f>VLOOKUP(CONCATENATE(F313,"a"),'Comp Plan 40'!$A$9:$R$46,G313+2,FALSE)</f>
        <v>65757</v>
      </c>
      <c r="I313" s="44" t="s">
        <v>175</v>
      </c>
      <c r="J313" s="44">
        <f t="shared" ca="1" si="11"/>
        <v>43</v>
      </c>
      <c r="K313" s="44" t="s">
        <v>23</v>
      </c>
      <c r="L313" s="43" t="s">
        <v>24</v>
      </c>
      <c r="M313" s="43" t="s">
        <v>94</v>
      </c>
      <c r="N313" s="48">
        <v>40</v>
      </c>
      <c r="O313" s="84" t="s">
        <v>26</v>
      </c>
    </row>
    <row r="314" spans="1:18" ht="18" customHeight="1" x14ac:dyDescent="0.3">
      <c r="A314" s="49">
        <f t="shared" si="10"/>
        <v>307</v>
      </c>
      <c r="B314" s="43" t="s">
        <v>517</v>
      </c>
      <c r="C314" s="92">
        <v>998012274</v>
      </c>
      <c r="D314" s="45" t="s">
        <v>373</v>
      </c>
      <c r="E314" s="45" t="s">
        <v>704</v>
      </c>
      <c r="F314" s="46">
        <v>9</v>
      </c>
      <c r="G314" s="46">
        <v>6</v>
      </c>
      <c r="H314" s="47">
        <f>VLOOKUP(CONCATENATE(F314,"a"),'Comp Plan 40'!$A$9:$R$46,G314+2,FALSE)</f>
        <v>244516</v>
      </c>
      <c r="I314" s="44" t="s">
        <v>705</v>
      </c>
      <c r="J314" s="44">
        <f t="shared" ca="1" si="11"/>
        <v>57</v>
      </c>
      <c r="K314" s="44" t="s">
        <v>33</v>
      </c>
      <c r="L314" s="43" t="s">
        <v>24</v>
      </c>
      <c r="M314" s="43" t="s">
        <v>34</v>
      </c>
      <c r="N314" s="48">
        <v>40</v>
      </c>
      <c r="O314" s="84" t="s">
        <v>26</v>
      </c>
    </row>
    <row r="315" spans="1:18" ht="18" customHeight="1" x14ac:dyDescent="0.3">
      <c r="A315" s="49">
        <f t="shared" si="10"/>
        <v>308</v>
      </c>
      <c r="B315" s="43" t="s">
        <v>517</v>
      </c>
      <c r="C315" s="92">
        <v>100880387</v>
      </c>
      <c r="D315" s="45" t="s">
        <v>105</v>
      </c>
      <c r="E315" s="45" t="s">
        <v>706</v>
      </c>
      <c r="F315" s="46">
        <v>6</v>
      </c>
      <c r="G315" s="46">
        <v>10</v>
      </c>
      <c r="H315" s="47">
        <f>VLOOKUP(CONCATENATE(F315,"a"),'Comp Plan 40'!$A$9:$R$46,G315+2,FALSE)</f>
        <v>130712</v>
      </c>
      <c r="I315" s="44" t="s">
        <v>707</v>
      </c>
      <c r="J315" s="44">
        <f t="shared" ca="1" si="11"/>
        <v>42</v>
      </c>
      <c r="K315" s="44" t="s">
        <v>23</v>
      </c>
      <c r="L315" s="43" t="s">
        <v>24</v>
      </c>
      <c r="M315" s="43" t="s">
        <v>38</v>
      </c>
      <c r="N315" s="48">
        <v>40</v>
      </c>
      <c r="O315" s="84" t="s">
        <v>26</v>
      </c>
    </row>
    <row r="316" spans="1:18" ht="18" customHeight="1" x14ac:dyDescent="0.3">
      <c r="A316" s="49">
        <f t="shared" si="10"/>
        <v>309</v>
      </c>
      <c r="B316" s="43" t="s">
        <v>517</v>
      </c>
      <c r="C316" s="92">
        <v>138464165</v>
      </c>
      <c r="D316" s="45" t="s">
        <v>105</v>
      </c>
      <c r="E316" s="45" t="s">
        <v>708</v>
      </c>
      <c r="F316" s="46">
        <v>6</v>
      </c>
      <c r="G316" s="46">
        <v>7</v>
      </c>
      <c r="H316" s="47">
        <f>VLOOKUP(CONCATENATE(F316,"a"),'Comp Plan 40'!$A$9:$R$46,G316+2,FALSE)</f>
        <v>117191</v>
      </c>
      <c r="I316" s="44" t="s">
        <v>709</v>
      </c>
      <c r="J316" s="44">
        <f t="shared" ca="1" si="11"/>
        <v>40</v>
      </c>
      <c r="K316" s="44" t="s">
        <v>23</v>
      </c>
      <c r="L316" s="43" t="s">
        <v>24</v>
      </c>
      <c r="M316" s="43" t="s">
        <v>38</v>
      </c>
      <c r="N316" s="48">
        <v>40</v>
      </c>
      <c r="O316" s="84" t="s">
        <v>26</v>
      </c>
    </row>
    <row r="317" spans="1:18" ht="18" customHeight="1" x14ac:dyDescent="0.3">
      <c r="A317" s="49">
        <f t="shared" si="10"/>
        <v>310</v>
      </c>
      <c r="B317" s="43" t="s">
        <v>517</v>
      </c>
      <c r="C317" s="92">
        <v>132372760</v>
      </c>
      <c r="D317" s="45" t="s">
        <v>710</v>
      </c>
      <c r="E317" s="45" t="s">
        <v>711</v>
      </c>
      <c r="F317" s="52">
        <v>7</v>
      </c>
      <c r="G317" s="46">
        <v>3</v>
      </c>
      <c r="H317" s="47">
        <f>VLOOKUP(CONCATENATE(F317,"a"),'Comp Plan 40'!$A$9:$R$46,G317+2,FALSE)</f>
        <v>126598</v>
      </c>
      <c r="I317" s="44" t="s">
        <v>712</v>
      </c>
      <c r="J317" s="44">
        <f t="shared" ca="1" si="11"/>
        <v>45</v>
      </c>
      <c r="K317" s="44" t="s">
        <v>23</v>
      </c>
      <c r="L317" s="43" t="s">
        <v>24</v>
      </c>
      <c r="M317" s="43" t="s">
        <v>200</v>
      </c>
      <c r="N317" s="48">
        <v>40</v>
      </c>
      <c r="O317" s="84" t="s">
        <v>26</v>
      </c>
      <c r="P317" s="72"/>
      <c r="Q317" s="72"/>
      <c r="R317" s="72"/>
    </row>
    <row r="318" spans="1:18" ht="18" customHeight="1" x14ac:dyDescent="0.3">
      <c r="A318" s="49">
        <f t="shared" si="10"/>
        <v>311</v>
      </c>
      <c r="B318" s="43" t="s">
        <v>517</v>
      </c>
      <c r="C318" s="92">
        <v>107431966</v>
      </c>
      <c r="D318" s="45" t="s">
        <v>179</v>
      </c>
      <c r="E318" s="45" t="s">
        <v>713</v>
      </c>
      <c r="F318" s="52">
        <v>4</v>
      </c>
      <c r="G318" s="46">
        <v>11</v>
      </c>
      <c r="H318" s="47">
        <f>VLOOKUP(CONCATENATE(F318,"a"),'Comp Plan 40'!$A$9:$R$46,G318+2,FALSE)</f>
        <v>93936</v>
      </c>
      <c r="I318" s="44" t="s">
        <v>714</v>
      </c>
      <c r="J318" s="44">
        <f t="shared" ca="1" si="11"/>
        <v>40</v>
      </c>
      <c r="K318" s="44" t="s">
        <v>23</v>
      </c>
      <c r="L318" s="43" t="s">
        <v>24</v>
      </c>
      <c r="M318" s="43" t="s">
        <v>38</v>
      </c>
      <c r="N318" s="48">
        <v>40</v>
      </c>
      <c r="O318" s="84" t="s">
        <v>26</v>
      </c>
    </row>
    <row r="319" spans="1:18" ht="18" customHeight="1" x14ac:dyDescent="0.3">
      <c r="A319" s="49">
        <f t="shared" si="10"/>
        <v>312</v>
      </c>
      <c r="B319" s="43" t="s">
        <v>517</v>
      </c>
      <c r="C319" s="92">
        <v>182438822</v>
      </c>
      <c r="D319" s="45" t="s">
        <v>148</v>
      </c>
      <c r="E319" s="45" t="s">
        <v>715</v>
      </c>
      <c r="F319" s="52">
        <v>8</v>
      </c>
      <c r="G319" s="46">
        <v>11</v>
      </c>
      <c r="H319" s="47">
        <f>VLOOKUP(CONCATENATE(F319,"a"),'Comp Plan 40'!$A$9:$R$46,G319+2,FALSE)</f>
        <v>205999</v>
      </c>
      <c r="I319" s="44" t="s">
        <v>716</v>
      </c>
      <c r="J319" s="44">
        <f t="shared" ca="1" si="11"/>
        <v>46</v>
      </c>
      <c r="K319" s="44" t="s">
        <v>23</v>
      </c>
      <c r="L319" s="43" t="s">
        <v>24</v>
      </c>
      <c r="M319" s="43" t="s">
        <v>38</v>
      </c>
      <c r="N319" s="48">
        <v>40</v>
      </c>
      <c r="O319" s="84" t="s">
        <v>26</v>
      </c>
    </row>
    <row r="320" spans="1:18" ht="18" customHeight="1" x14ac:dyDescent="0.3">
      <c r="A320" s="49">
        <f t="shared" si="10"/>
        <v>313</v>
      </c>
      <c r="B320" s="43" t="s">
        <v>517</v>
      </c>
      <c r="C320" s="92">
        <v>157444527</v>
      </c>
      <c r="D320" s="45" t="s">
        <v>42</v>
      </c>
      <c r="E320" s="45" t="s">
        <v>717</v>
      </c>
      <c r="F320" s="52">
        <v>3</v>
      </c>
      <c r="G320" s="46">
        <v>11</v>
      </c>
      <c r="H320" s="47">
        <f>VLOOKUP(CONCATENATE(F320,"a"),'Comp Plan 40'!$A$9:$R$46,G320+2,FALSE)</f>
        <v>78697</v>
      </c>
      <c r="I320" s="44" t="s">
        <v>253</v>
      </c>
      <c r="J320" s="44">
        <f t="shared" ca="1" si="11"/>
        <v>45</v>
      </c>
      <c r="K320" s="44" t="s">
        <v>23</v>
      </c>
      <c r="L320" s="43" t="s">
        <v>24</v>
      </c>
      <c r="M320" s="43" t="s">
        <v>25</v>
      </c>
      <c r="N320" s="48">
        <v>40</v>
      </c>
      <c r="O320" s="84" t="s">
        <v>26</v>
      </c>
    </row>
    <row r="321" spans="1:15" ht="18" customHeight="1" x14ac:dyDescent="0.3">
      <c r="A321" s="49">
        <f t="shared" si="10"/>
        <v>314</v>
      </c>
      <c r="B321" s="51" t="s">
        <v>517</v>
      </c>
      <c r="C321" s="92">
        <v>998020723</v>
      </c>
      <c r="D321" s="45" t="s">
        <v>358</v>
      </c>
      <c r="E321" s="45" t="s">
        <v>718</v>
      </c>
      <c r="F321" s="52">
        <v>10</v>
      </c>
      <c r="G321" s="46">
        <v>4</v>
      </c>
      <c r="H321" s="47">
        <f>VLOOKUP(CONCATENATE(F321,"a"),'Comp Plan 40'!$A$9:$R$46,G321+2,FALSE)</f>
        <v>287090</v>
      </c>
      <c r="I321" s="50">
        <v>31448</v>
      </c>
      <c r="J321" s="44">
        <f t="shared" ca="1" si="11"/>
        <v>36</v>
      </c>
      <c r="K321" s="44" t="s">
        <v>33</v>
      </c>
      <c r="L321" s="43" t="s">
        <v>24</v>
      </c>
      <c r="M321" s="43" t="s">
        <v>124</v>
      </c>
      <c r="N321" s="48">
        <v>40</v>
      </c>
      <c r="O321" s="84" t="s">
        <v>26</v>
      </c>
    </row>
    <row r="322" spans="1:15" ht="18" customHeight="1" x14ac:dyDescent="0.3">
      <c r="A322" s="49">
        <f t="shared" si="10"/>
        <v>315</v>
      </c>
      <c r="B322" s="43" t="s">
        <v>517</v>
      </c>
      <c r="C322" s="92">
        <v>176513261</v>
      </c>
      <c r="D322" s="45" t="s">
        <v>113</v>
      </c>
      <c r="E322" s="45" t="s">
        <v>719</v>
      </c>
      <c r="F322" s="46">
        <v>8</v>
      </c>
      <c r="G322" s="46">
        <v>8</v>
      </c>
      <c r="H322" s="47">
        <f>VLOOKUP(CONCATENATE(F322,"a"),'Comp Plan 40'!$A$9:$R$46,G322+2,FALSE)</f>
        <v>185398</v>
      </c>
      <c r="I322" s="44" t="s">
        <v>720</v>
      </c>
      <c r="J322" s="44">
        <f t="shared" ca="1" si="11"/>
        <v>44</v>
      </c>
      <c r="K322" s="44" t="s">
        <v>33</v>
      </c>
      <c r="L322" s="43" t="s">
        <v>24</v>
      </c>
      <c r="M322" s="43" t="s">
        <v>94</v>
      </c>
      <c r="N322" s="48">
        <v>40</v>
      </c>
      <c r="O322" s="84" t="s">
        <v>26</v>
      </c>
    </row>
    <row r="323" spans="1:15" ht="18" customHeight="1" x14ac:dyDescent="0.3">
      <c r="A323" s="49">
        <f t="shared" si="10"/>
        <v>316</v>
      </c>
      <c r="B323" s="59" t="s">
        <v>517</v>
      </c>
      <c r="C323" s="92">
        <v>998018999</v>
      </c>
      <c r="D323" s="45" t="s">
        <v>27</v>
      </c>
      <c r="E323" s="45" t="s">
        <v>721</v>
      </c>
      <c r="F323" s="61">
        <v>9</v>
      </c>
      <c r="G323" s="46">
        <v>5</v>
      </c>
      <c r="H323" s="47">
        <f>VLOOKUP(CONCATENATE(F323,"a"),'Comp Plan 40'!$A$9:$R$46,G323+2,FALSE)</f>
        <v>234734</v>
      </c>
      <c r="I323" s="81">
        <v>28021</v>
      </c>
      <c r="J323" s="60">
        <f t="shared" ca="1" si="11"/>
        <v>46</v>
      </c>
      <c r="K323" s="60" t="s">
        <v>33</v>
      </c>
      <c r="L323" s="91" t="s">
        <v>24</v>
      </c>
      <c r="M323" s="59" t="s">
        <v>722</v>
      </c>
      <c r="N323" s="62">
        <v>40</v>
      </c>
      <c r="O323" s="85" t="s">
        <v>26</v>
      </c>
    </row>
    <row r="324" spans="1:15" ht="18" customHeight="1" x14ac:dyDescent="0.3">
      <c r="A324" s="49">
        <f t="shared" si="10"/>
        <v>317</v>
      </c>
      <c r="B324" s="59" t="s">
        <v>517</v>
      </c>
      <c r="C324" s="92">
        <v>195505781</v>
      </c>
      <c r="D324" s="45" t="s">
        <v>179</v>
      </c>
      <c r="E324" s="45" t="s">
        <v>723</v>
      </c>
      <c r="F324" s="63">
        <v>4</v>
      </c>
      <c r="G324" s="46">
        <v>10</v>
      </c>
      <c r="H324" s="47">
        <f>VLOOKUP(CONCATENATE(F324,"a"),'Comp Plan 40'!$A$9:$R$46,G324+2,FALSE)</f>
        <v>90805</v>
      </c>
      <c r="I324" s="60" t="s">
        <v>724</v>
      </c>
      <c r="J324" s="60">
        <f t="shared" ca="1" si="11"/>
        <v>51</v>
      </c>
      <c r="K324" s="60" t="s">
        <v>33</v>
      </c>
      <c r="L324" s="91" t="s">
        <v>24</v>
      </c>
      <c r="M324" s="59" t="s">
        <v>94</v>
      </c>
      <c r="N324" s="62">
        <v>40</v>
      </c>
      <c r="O324" s="85" t="s">
        <v>26</v>
      </c>
    </row>
    <row r="325" spans="1:15" ht="18" customHeight="1" x14ac:dyDescent="0.3">
      <c r="A325" s="49">
        <f t="shared" si="10"/>
        <v>318</v>
      </c>
      <c r="B325" s="64" t="s">
        <v>517</v>
      </c>
      <c r="C325" s="92">
        <v>195528043</v>
      </c>
      <c r="D325" s="45" t="s">
        <v>208</v>
      </c>
      <c r="E325" s="45" t="s">
        <v>725</v>
      </c>
      <c r="F325" s="46">
        <v>5</v>
      </c>
      <c r="G325" s="46">
        <v>10</v>
      </c>
      <c r="H325" s="47">
        <f>VLOOKUP(CONCATENATE(F325,"a"),'Comp Plan 40'!$A$9:$R$46,G325+2,FALSE)</f>
        <v>105513</v>
      </c>
      <c r="I325" s="54" t="s">
        <v>726</v>
      </c>
      <c r="J325" s="54">
        <f t="shared" ca="1" si="11"/>
        <v>46</v>
      </c>
      <c r="K325" s="54" t="s">
        <v>23</v>
      </c>
      <c r="L325" s="91" t="s">
        <v>24</v>
      </c>
      <c r="M325" s="64" t="s">
        <v>94</v>
      </c>
      <c r="N325" s="65">
        <v>40</v>
      </c>
      <c r="O325" s="86" t="s">
        <v>26</v>
      </c>
    </row>
    <row r="326" spans="1:15" ht="18" customHeight="1" x14ac:dyDescent="0.3">
      <c r="A326" s="49">
        <f t="shared" si="10"/>
        <v>319</v>
      </c>
      <c r="B326" s="64" t="s">
        <v>517</v>
      </c>
      <c r="C326" s="92">
        <v>145537825</v>
      </c>
      <c r="D326" s="45" t="s">
        <v>42</v>
      </c>
      <c r="E326" s="45" t="s">
        <v>727</v>
      </c>
      <c r="F326" s="46">
        <v>3</v>
      </c>
      <c r="G326" s="46">
        <v>11</v>
      </c>
      <c r="H326" s="47">
        <f>VLOOKUP(CONCATENATE(F326,"a"),'Comp Plan 40'!$A$9:$R$46,G326+2,FALSE)</f>
        <v>78697</v>
      </c>
      <c r="I326" s="54" t="s">
        <v>728</v>
      </c>
      <c r="J326" s="54">
        <f t="shared" ca="1" si="11"/>
        <v>48</v>
      </c>
      <c r="K326" s="54" t="s">
        <v>23</v>
      </c>
      <c r="L326" s="91" t="s">
        <v>24</v>
      </c>
      <c r="M326" s="91" t="s">
        <v>38</v>
      </c>
      <c r="N326" s="65">
        <v>40</v>
      </c>
      <c r="O326" s="86" t="s">
        <v>26</v>
      </c>
    </row>
    <row r="327" spans="1:15" ht="18" customHeight="1" x14ac:dyDescent="0.3">
      <c r="A327" s="49">
        <f t="shared" si="10"/>
        <v>320</v>
      </c>
      <c r="B327" s="64" t="s">
        <v>517</v>
      </c>
      <c r="C327" s="92">
        <v>170859749</v>
      </c>
      <c r="D327" s="45" t="s">
        <v>42</v>
      </c>
      <c r="E327" s="45" t="s">
        <v>729</v>
      </c>
      <c r="F327" s="46">
        <v>4</v>
      </c>
      <c r="G327" s="46">
        <v>8</v>
      </c>
      <c r="H327" s="47">
        <f>VLOOKUP(CONCATENATE(F327,"a"),'Comp Plan 40'!$A$9:$R$46,G327+2,FALSE)</f>
        <v>84543</v>
      </c>
      <c r="I327" s="54" t="s">
        <v>730</v>
      </c>
      <c r="J327" s="54">
        <f t="shared" ca="1" si="11"/>
        <v>54</v>
      </c>
      <c r="K327" s="54" t="s">
        <v>23</v>
      </c>
      <c r="L327" s="91" t="s">
        <v>24</v>
      </c>
      <c r="M327" s="91" t="s">
        <v>38</v>
      </c>
      <c r="N327" s="65">
        <v>48</v>
      </c>
      <c r="O327" s="86" t="s">
        <v>26</v>
      </c>
    </row>
    <row r="328" spans="1:15" ht="18" customHeight="1" x14ac:dyDescent="0.3">
      <c r="A328" s="49">
        <f t="shared" si="10"/>
        <v>321</v>
      </c>
      <c r="B328" s="64" t="s">
        <v>517</v>
      </c>
      <c r="C328" s="92">
        <v>998018998</v>
      </c>
      <c r="D328" s="45" t="s">
        <v>20</v>
      </c>
      <c r="E328" s="45" t="s">
        <v>731</v>
      </c>
      <c r="F328" s="46">
        <v>8</v>
      </c>
      <c r="G328" s="46">
        <v>3</v>
      </c>
      <c r="H328" s="47">
        <f>VLOOKUP(CONCATENATE(F328,"a"),'Comp Plan 40'!$A$9:$R$46,G328+2,FALSE)</f>
        <v>151063</v>
      </c>
      <c r="I328" s="66">
        <v>28785</v>
      </c>
      <c r="J328" s="54">
        <f t="shared" ca="1" si="11"/>
        <v>44</v>
      </c>
      <c r="K328" s="54" t="s">
        <v>23</v>
      </c>
      <c r="L328" s="91" t="s">
        <v>24</v>
      </c>
      <c r="M328" s="64" t="s">
        <v>25</v>
      </c>
      <c r="N328" s="65">
        <v>40</v>
      </c>
      <c r="O328" s="86" t="s">
        <v>26</v>
      </c>
    </row>
    <row r="329" spans="1:15" ht="18" customHeight="1" x14ac:dyDescent="0.3">
      <c r="A329" s="49">
        <f t="shared" si="10"/>
        <v>322</v>
      </c>
      <c r="B329" s="64" t="s">
        <v>517</v>
      </c>
      <c r="C329" s="92">
        <v>183396492</v>
      </c>
      <c r="D329" s="45" t="s">
        <v>20</v>
      </c>
      <c r="E329" s="45" t="s">
        <v>732</v>
      </c>
      <c r="F329" s="46">
        <v>8</v>
      </c>
      <c r="G329" s="46">
        <v>7</v>
      </c>
      <c r="H329" s="47">
        <f>VLOOKUP(CONCATENATE(F329,"a"),'Comp Plan 40'!$A$9:$R$46,G329+2,FALSE)</f>
        <v>178531</v>
      </c>
      <c r="I329" s="54" t="s">
        <v>733</v>
      </c>
      <c r="J329" s="54">
        <f t="shared" ca="1" si="11"/>
        <v>43</v>
      </c>
      <c r="K329" s="54" t="s">
        <v>33</v>
      </c>
      <c r="L329" s="91" t="s">
        <v>80</v>
      </c>
      <c r="M329" s="64" t="s">
        <v>487</v>
      </c>
      <c r="N329" s="65">
        <v>40</v>
      </c>
      <c r="O329" s="86" t="s">
        <v>26</v>
      </c>
    </row>
    <row r="330" spans="1:15" ht="18" customHeight="1" x14ac:dyDescent="0.3">
      <c r="A330" s="49">
        <f t="shared" ref="A330:A372" si="12">A329+1</f>
        <v>323</v>
      </c>
      <c r="B330" s="64" t="s">
        <v>517</v>
      </c>
      <c r="C330" s="92">
        <v>183396473</v>
      </c>
      <c r="D330" s="45" t="s">
        <v>35</v>
      </c>
      <c r="E330" s="45" t="s">
        <v>734</v>
      </c>
      <c r="F330" s="46">
        <v>7</v>
      </c>
      <c r="G330" s="46">
        <v>11</v>
      </c>
      <c r="H330" s="47">
        <f>VLOOKUP(CONCATENATE(F330,"a"),'Comp Plan 40'!$A$9:$R$46,G330+2,FALSE)</f>
        <v>172638</v>
      </c>
      <c r="I330" s="54" t="s">
        <v>735</v>
      </c>
      <c r="J330" s="54">
        <f t="shared" ca="1" si="11"/>
        <v>43</v>
      </c>
      <c r="K330" s="54" t="s">
        <v>23</v>
      </c>
      <c r="L330" s="91" t="s">
        <v>24</v>
      </c>
      <c r="M330" s="91" t="s">
        <v>38</v>
      </c>
      <c r="N330" s="65">
        <v>40</v>
      </c>
      <c r="O330" s="86" t="s">
        <v>26</v>
      </c>
    </row>
    <row r="331" spans="1:15" ht="18" customHeight="1" x14ac:dyDescent="0.3">
      <c r="A331" s="49">
        <f t="shared" si="12"/>
        <v>324</v>
      </c>
      <c r="B331" s="64" t="s">
        <v>517</v>
      </c>
      <c r="C331" s="92">
        <v>108396686</v>
      </c>
      <c r="D331" s="45" t="s">
        <v>156</v>
      </c>
      <c r="E331" s="45" t="s">
        <v>736</v>
      </c>
      <c r="F331" s="46">
        <v>10</v>
      </c>
      <c r="G331" s="46">
        <v>2</v>
      </c>
      <c r="H331" s="47">
        <f>VLOOKUP(CONCATENATE(F331,"a"),'Comp Plan 40'!$A$9:$R$46,G331+2,FALSE)</f>
        <v>262126</v>
      </c>
      <c r="I331" s="54" t="s">
        <v>737</v>
      </c>
      <c r="J331" s="54">
        <f t="shared" ca="1" si="11"/>
        <v>57</v>
      </c>
      <c r="K331" s="54" t="s">
        <v>23</v>
      </c>
      <c r="L331" s="91" t="s">
        <v>24</v>
      </c>
      <c r="M331" s="91" t="s">
        <v>38</v>
      </c>
      <c r="N331" s="65">
        <v>40</v>
      </c>
      <c r="O331" s="86" t="s">
        <v>26</v>
      </c>
    </row>
    <row r="332" spans="1:15" ht="18" customHeight="1" x14ac:dyDescent="0.3">
      <c r="A332" s="49">
        <f t="shared" si="12"/>
        <v>325</v>
      </c>
      <c r="B332" s="64" t="s">
        <v>517</v>
      </c>
      <c r="C332" s="92">
        <v>540117226</v>
      </c>
      <c r="D332" s="45" t="s">
        <v>347</v>
      </c>
      <c r="E332" s="45" t="s">
        <v>738</v>
      </c>
      <c r="F332" s="46">
        <v>5</v>
      </c>
      <c r="G332" s="46">
        <v>1</v>
      </c>
      <c r="H332" s="47">
        <f>VLOOKUP(CONCATENATE(F332,"a"),'Comp Plan 40'!$A$9:$R$46,G332+2,FALSE)</f>
        <v>72762</v>
      </c>
      <c r="I332" s="66">
        <v>31185</v>
      </c>
      <c r="J332" s="54">
        <f t="shared" ca="1" si="11"/>
        <v>37</v>
      </c>
      <c r="K332" s="54" t="s">
        <v>23</v>
      </c>
      <c r="L332" s="91" t="s">
        <v>24</v>
      </c>
      <c r="M332" s="91" t="s">
        <v>38</v>
      </c>
      <c r="N332" s="65">
        <v>40</v>
      </c>
      <c r="O332" s="86" t="s">
        <v>26</v>
      </c>
    </row>
    <row r="333" spans="1:15" ht="18" customHeight="1" x14ac:dyDescent="0.3">
      <c r="A333" s="49">
        <f t="shared" si="12"/>
        <v>326</v>
      </c>
      <c r="B333" s="64" t="s">
        <v>517</v>
      </c>
      <c r="C333" s="92">
        <v>189662746</v>
      </c>
      <c r="D333" s="45" t="s">
        <v>312</v>
      </c>
      <c r="E333" s="45" t="s">
        <v>739</v>
      </c>
      <c r="F333" s="46">
        <v>7</v>
      </c>
      <c r="G333" s="46">
        <v>10</v>
      </c>
      <c r="H333" s="47">
        <f>VLOOKUP(CONCATENATE(F333,"a"),'Comp Plan 40'!$A$9:$R$46,G333+2,FALSE)</f>
        <v>166883</v>
      </c>
      <c r="I333" s="54" t="s">
        <v>740</v>
      </c>
      <c r="J333" s="54">
        <f t="shared" ca="1" si="11"/>
        <v>49</v>
      </c>
      <c r="K333" s="54" t="s">
        <v>23</v>
      </c>
      <c r="L333" s="91" t="s">
        <v>24</v>
      </c>
      <c r="M333" s="91" t="s">
        <v>38</v>
      </c>
      <c r="N333" s="65">
        <v>40</v>
      </c>
      <c r="O333" s="86" t="s">
        <v>26</v>
      </c>
    </row>
    <row r="334" spans="1:15" s="72" customFormat="1" ht="18" customHeight="1" x14ac:dyDescent="0.3">
      <c r="A334" s="49">
        <f t="shared" si="12"/>
        <v>327</v>
      </c>
      <c r="B334" s="43" t="s">
        <v>517</v>
      </c>
      <c r="C334" s="92">
        <v>8791813</v>
      </c>
      <c r="D334" s="45" t="s">
        <v>741</v>
      </c>
      <c r="E334" s="45" t="s">
        <v>742</v>
      </c>
      <c r="F334" s="46">
        <v>8</v>
      </c>
      <c r="G334" s="46">
        <v>13</v>
      </c>
      <c r="H334" s="47">
        <f>VLOOKUP(CONCATENATE(F334,"a"),'Comp Plan 40'!$A$9:$R$46,G334+2,FALSE)</f>
        <v>219733</v>
      </c>
      <c r="I334" s="44" t="s">
        <v>743</v>
      </c>
      <c r="J334" s="44">
        <f t="shared" ca="1" si="11"/>
        <v>57</v>
      </c>
      <c r="K334" s="44" t="s">
        <v>23</v>
      </c>
      <c r="L334" s="43" t="s">
        <v>24</v>
      </c>
      <c r="M334" s="43" t="s">
        <v>38</v>
      </c>
      <c r="N334" s="48">
        <v>40</v>
      </c>
      <c r="O334" s="84" t="s">
        <v>26</v>
      </c>
    </row>
    <row r="335" spans="1:15" s="72" customFormat="1" ht="18" customHeight="1" x14ac:dyDescent="0.3">
      <c r="A335" s="49">
        <f t="shared" si="12"/>
        <v>328</v>
      </c>
      <c r="B335" s="43" t="s">
        <v>517</v>
      </c>
      <c r="C335" s="92">
        <v>158850869</v>
      </c>
      <c r="D335" s="45" t="s">
        <v>110</v>
      </c>
      <c r="E335" s="45" t="s">
        <v>744</v>
      </c>
      <c r="F335" s="46">
        <v>9</v>
      </c>
      <c r="G335" s="46">
        <v>13</v>
      </c>
      <c r="H335" s="47">
        <f>VLOOKUP(CONCATENATE(F335,"a"),'Comp Plan 40'!$A$9:$R$46,G335+2,FALSE)</f>
        <v>312990</v>
      </c>
      <c r="I335" s="44" t="s">
        <v>221</v>
      </c>
      <c r="J335" s="44">
        <f t="shared" ca="1" si="11"/>
        <v>57</v>
      </c>
      <c r="K335" s="44" t="s">
        <v>33</v>
      </c>
      <c r="L335" s="43" t="s">
        <v>24</v>
      </c>
      <c r="M335" s="43" t="s">
        <v>745</v>
      </c>
      <c r="N335" s="48">
        <v>40</v>
      </c>
      <c r="O335" s="84" t="s">
        <v>26</v>
      </c>
    </row>
    <row r="336" spans="1:15" s="72" customFormat="1" ht="18" customHeight="1" x14ac:dyDescent="0.3">
      <c r="A336" s="49">
        <f t="shared" si="12"/>
        <v>329</v>
      </c>
      <c r="B336" s="59" t="s">
        <v>517</v>
      </c>
      <c r="C336" s="96">
        <v>998007549</v>
      </c>
      <c r="D336" s="45" t="s">
        <v>39</v>
      </c>
      <c r="E336" s="45" t="s">
        <v>746</v>
      </c>
      <c r="F336" s="61">
        <v>5</v>
      </c>
      <c r="G336" s="46">
        <v>4</v>
      </c>
      <c r="H336" s="47">
        <f>VLOOKUP(CONCATENATE(F336,"a"),'Comp Plan 40'!$A$9:$R$46,G336+2,FALSE)</f>
        <v>83679</v>
      </c>
      <c r="I336" s="44" t="s">
        <v>747</v>
      </c>
      <c r="J336" s="60">
        <f t="shared" ca="1" si="11"/>
        <v>41</v>
      </c>
      <c r="K336" s="60" t="s">
        <v>23</v>
      </c>
      <c r="L336" s="91" t="s">
        <v>24</v>
      </c>
      <c r="M336" s="59" t="s">
        <v>200</v>
      </c>
      <c r="N336" s="62">
        <v>40</v>
      </c>
      <c r="O336" s="85" t="s">
        <v>26</v>
      </c>
    </row>
    <row r="337" spans="1:15" s="68" customFormat="1" ht="18" customHeight="1" x14ac:dyDescent="0.3">
      <c r="A337" s="49">
        <f t="shared" si="12"/>
        <v>330</v>
      </c>
      <c r="B337" s="59" t="s">
        <v>517</v>
      </c>
      <c r="C337" s="97">
        <v>133938172</v>
      </c>
      <c r="D337" s="45" t="s">
        <v>748</v>
      </c>
      <c r="E337" s="45" t="s">
        <v>749</v>
      </c>
      <c r="F337" s="63">
        <v>11</v>
      </c>
      <c r="G337" s="46">
        <v>1</v>
      </c>
      <c r="H337" s="47">
        <f>VLOOKUP(CONCATENATE(F337,"a"),'Comp Plan 40'!$A$9:$R$46,G337+2,FALSE)</f>
        <v>292419</v>
      </c>
      <c r="I337" s="60" t="s">
        <v>750</v>
      </c>
      <c r="J337" s="60">
        <f t="shared" ca="1" si="11"/>
        <v>35</v>
      </c>
      <c r="K337" s="60" t="s">
        <v>33</v>
      </c>
      <c r="L337" s="91" t="s">
        <v>24</v>
      </c>
      <c r="M337" s="91" t="s">
        <v>78</v>
      </c>
      <c r="N337" s="62">
        <v>40</v>
      </c>
      <c r="O337" s="85" t="s">
        <v>26</v>
      </c>
    </row>
    <row r="338" spans="1:15" s="68" customFormat="1" ht="18" customHeight="1" x14ac:dyDescent="0.3">
      <c r="A338" s="49">
        <f t="shared" si="12"/>
        <v>331</v>
      </c>
      <c r="B338" s="43" t="s">
        <v>517</v>
      </c>
      <c r="C338" s="98">
        <v>183996680</v>
      </c>
      <c r="D338" s="45" t="s">
        <v>171</v>
      </c>
      <c r="E338" s="45" t="s">
        <v>751</v>
      </c>
      <c r="F338" s="67">
        <v>4</v>
      </c>
      <c r="G338" s="46">
        <v>10</v>
      </c>
      <c r="H338" s="47">
        <f>VLOOKUP(CONCATENATE(F338,"a"),'Comp Plan 40'!$A$9:$R$46,G338+2,FALSE)</f>
        <v>90805</v>
      </c>
      <c r="I338" s="44" t="s">
        <v>752</v>
      </c>
      <c r="J338" s="44">
        <f t="shared" ca="1" si="11"/>
        <v>50</v>
      </c>
      <c r="K338" s="44" t="s">
        <v>23</v>
      </c>
      <c r="L338" s="43" t="s">
        <v>24</v>
      </c>
      <c r="M338" s="43" t="s">
        <v>38</v>
      </c>
      <c r="N338" s="48">
        <v>40</v>
      </c>
      <c r="O338" s="84" t="s">
        <v>26</v>
      </c>
    </row>
    <row r="339" spans="1:15" s="68" customFormat="1" ht="18" customHeight="1" x14ac:dyDescent="0.3">
      <c r="A339" s="49">
        <f t="shared" si="12"/>
        <v>332</v>
      </c>
      <c r="B339" s="43" t="s">
        <v>517</v>
      </c>
      <c r="C339" s="98">
        <v>159008966</v>
      </c>
      <c r="D339" s="45" t="s">
        <v>489</v>
      </c>
      <c r="E339" s="45" t="s">
        <v>753</v>
      </c>
      <c r="F339" s="67">
        <v>7</v>
      </c>
      <c r="G339" s="46">
        <v>11</v>
      </c>
      <c r="H339" s="47">
        <f>VLOOKUP(CONCATENATE(F339,"a"),'Comp Plan 40'!$A$9:$R$46,G339+2,FALSE)</f>
        <v>172638</v>
      </c>
      <c r="I339" s="44" t="s">
        <v>754</v>
      </c>
      <c r="J339" s="44">
        <f t="shared" ca="1" si="11"/>
        <v>46</v>
      </c>
      <c r="K339" s="44" t="s">
        <v>23</v>
      </c>
      <c r="L339" s="43" t="s">
        <v>24</v>
      </c>
      <c r="M339" s="43" t="s">
        <v>53</v>
      </c>
      <c r="N339" s="48">
        <v>40</v>
      </c>
      <c r="O339" s="84" t="s">
        <v>26</v>
      </c>
    </row>
    <row r="340" spans="1:15" s="68" customFormat="1" ht="18" customHeight="1" x14ac:dyDescent="0.3">
      <c r="A340" s="49">
        <f t="shared" si="12"/>
        <v>333</v>
      </c>
      <c r="B340" s="59" t="s">
        <v>517</v>
      </c>
      <c r="C340" s="97">
        <v>184015252</v>
      </c>
      <c r="D340" s="45" t="s">
        <v>246</v>
      </c>
      <c r="E340" s="45" t="s">
        <v>755</v>
      </c>
      <c r="F340" s="63">
        <v>11</v>
      </c>
      <c r="G340" s="46">
        <v>12</v>
      </c>
      <c r="H340" s="47">
        <f>VLOOKUP(CONCATENATE(F340,"a"),'Comp Plan 40'!$A$9:$R$46,G340+2,FALSE)</f>
        <v>453239</v>
      </c>
      <c r="I340" s="60" t="s">
        <v>756</v>
      </c>
      <c r="J340" s="60">
        <f t="shared" ca="1" si="11"/>
        <v>47</v>
      </c>
      <c r="K340" s="60" t="s">
        <v>23</v>
      </c>
      <c r="L340" s="91" t="s">
        <v>24</v>
      </c>
      <c r="M340" s="91" t="s">
        <v>38</v>
      </c>
      <c r="N340" s="62">
        <v>40</v>
      </c>
      <c r="O340" s="85" t="s">
        <v>26</v>
      </c>
    </row>
    <row r="341" spans="1:15" s="68" customFormat="1" ht="18" customHeight="1" x14ac:dyDescent="0.3">
      <c r="A341" s="49">
        <f t="shared" si="12"/>
        <v>334</v>
      </c>
      <c r="B341" s="43" t="s">
        <v>517</v>
      </c>
      <c r="C341" s="98">
        <v>177765424</v>
      </c>
      <c r="D341" s="45" t="s">
        <v>95</v>
      </c>
      <c r="E341" s="45" t="s">
        <v>757</v>
      </c>
      <c r="F341" s="67">
        <v>7</v>
      </c>
      <c r="G341" s="46">
        <v>6</v>
      </c>
      <c r="H341" s="47">
        <f>VLOOKUP(CONCATENATE(F341,"a"),'Comp Plan 40'!$A$9:$R$46,G341+2,FALSE)</f>
        <v>143863</v>
      </c>
      <c r="I341" s="44" t="s">
        <v>758</v>
      </c>
      <c r="J341" s="44">
        <f t="shared" ca="1" si="11"/>
        <v>42</v>
      </c>
      <c r="K341" s="44" t="s">
        <v>33</v>
      </c>
      <c r="L341" s="43" t="s">
        <v>24</v>
      </c>
      <c r="M341" s="43" t="s">
        <v>38</v>
      </c>
      <c r="N341" s="48">
        <v>40</v>
      </c>
      <c r="O341" s="84" t="s">
        <v>26</v>
      </c>
    </row>
    <row r="342" spans="1:15" s="68" customFormat="1" ht="18" customHeight="1" x14ac:dyDescent="0.3">
      <c r="A342" s="49">
        <f t="shared" si="12"/>
        <v>335</v>
      </c>
      <c r="B342" s="43" t="s">
        <v>517</v>
      </c>
      <c r="C342" s="98">
        <v>109055838</v>
      </c>
      <c r="D342" s="45" t="s">
        <v>759</v>
      </c>
      <c r="E342" s="45" t="s">
        <v>760</v>
      </c>
      <c r="F342" s="67">
        <v>9</v>
      </c>
      <c r="G342" s="46">
        <v>11</v>
      </c>
      <c r="H342" s="47">
        <f>VLOOKUP(CONCATENATE(F342,"a"),'Comp Plan 40'!$A$9:$R$46,G342+2,FALSE)</f>
        <v>293426</v>
      </c>
      <c r="I342" s="44" t="s">
        <v>761</v>
      </c>
      <c r="J342" s="44">
        <f t="shared" ca="1" si="11"/>
        <v>47</v>
      </c>
      <c r="K342" s="44" t="s">
        <v>33</v>
      </c>
      <c r="L342" s="43" t="s">
        <v>24</v>
      </c>
      <c r="M342" s="43" t="s">
        <v>487</v>
      </c>
      <c r="N342" s="48">
        <v>40</v>
      </c>
      <c r="O342" s="84" t="s">
        <v>26</v>
      </c>
    </row>
    <row r="343" spans="1:15" s="68" customFormat="1" ht="18" customHeight="1" x14ac:dyDescent="0.3">
      <c r="A343" s="49">
        <f t="shared" si="12"/>
        <v>336</v>
      </c>
      <c r="B343" s="43" t="s">
        <v>517</v>
      </c>
      <c r="C343" s="98">
        <v>146742378</v>
      </c>
      <c r="D343" s="45" t="s">
        <v>251</v>
      </c>
      <c r="E343" s="45" t="s">
        <v>762</v>
      </c>
      <c r="F343" s="46">
        <v>6</v>
      </c>
      <c r="G343" s="46">
        <v>10</v>
      </c>
      <c r="H343" s="47">
        <f>VLOOKUP(CONCATENATE(F343,"a"),'Comp Plan 40'!$A$9:$R$46,G343+2,FALSE)</f>
        <v>130712</v>
      </c>
      <c r="I343" s="44" t="s">
        <v>763</v>
      </c>
      <c r="J343" s="44">
        <f t="shared" ca="1" si="11"/>
        <v>41</v>
      </c>
      <c r="K343" s="44" t="s">
        <v>33</v>
      </c>
      <c r="L343" s="43" t="s">
        <v>24</v>
      </c>
      <c r="M343" s="43" t="s">
        <v>38</v>
      </c>
      <c r="N343" s="48">
        <v>40</v>
      </c>
      <c r="O343" s="84" t="s">
        <v>26</v>
      </c>
    </row>
    <row r="344" spans="1:15" s="68" customFormat="1" ht="18" customHeight="1" x14ac:dyDescent="0.3">
      <c r="A344" s="49">
        <f t="shared" si="12"/>
        <v>337</v>
      </c>
      <c r="B344" s="59" t="s">
        <v>517</v>
      </c>
      <c r="C344" s="97">
        <v>998005136</v>
      </c>
      <c r="D344" s="45" t="s">
        <v>81</v>
      </c>
      <c r="E344" s="45" t="s">
        <v>764</v>
      </c>
      <c r="F344" s="63">
        <v>8</v>
      </c>
      <c r="G344" s="46">
        <v>5</v>
      </c>
      <c r="H344" s="47">
        <f>VLOOKUP(CONCATENATE(F344,"a"),'Comp Plan 40'!$A$9:$R$46,G344+2,FALSE)</f>
        <v>164797</v>
      </c>
      <c r="I344" s="60" t="s">
        <v>765</v>
      </c>
      <c r="J344" s="60">
        <f t="shared" ca="1" si="11"/>
        <v>34</v>
      </c>
      <c r="K344" s="60" t="s">
        <v>23</v>
      </c>
      <c r="L344" s="91" t="s">
        <v>24</v>
      </c>
      <c r="M344" s="59" t="s">
        <v>25</v>
      </c>
      <c r="N344" s="62">
        <v>40</v>
      </c>
      <c r="O344" s="85" t="s">
        <v>26</v>
      </c>
    </row>
    <row r="345" spans="1:15" s="68" customFormat="1" ht="18" customHeight="1" x14ac:dyDescent="0.3">
      <c r="A345" s="49">
        <f t="shared" si="12"/>
        <v>338</v>
      </c>
      <c r="B345" s="43" t="s">
        <v>517</v>
      </c>
      <c r="C345" s="98">
        <v>184270545</v>
      </c>
      <c r="D345" s="45" t="s">
        <v>766</v>
      </c>
      <c r="E345" s="45" t="s">
        <v>767</v>
      </c>
      <c r="F345" s="67">
        <v>6</v>
      </c>
      <c r="G345" s="46">
        <v>11</v>
      </c>
      <c r="H345" s="47">
        <f>VLOOKUP(CONCATENATE(F345,"a"),'Comp Plan 40'!$A$9:$R$46,G345+2,FALSE)</f>
        <v>135219</v>
      </c>
      <c r="I345" s="44" t="s">
        <v>768</v>
      </c>
      <c r="J345" s="44">
        <f t="shared" ca="1" si="11"/>
        <v>53</v>
      </c>
      <c r="K345" s="44" t="s">
        <v>23</v>
      </c>
      <c r="L345" s="43" t="s">
        <v>24</v>
      </c>
      <c r="M345" s="43" t="s">
        <v>38</v>
      </c>
      <c r="N345" s="48">
        <v>40</v>
      </c>
      <c r="O345" s="84" t="s">
        <v>26</v>
      </c>
    </row>
    <row r="346" spans="1:15" s="68" customFormat="1" ht="18" customHeight="1" x14ac:dyDescent="0.3">
      <c r="A346" s="49">
        <f t="shared" si="12"/>
        <v>339</v>
      </c>
      <c r="B346" s="43" t="s">
        <v>517</v>
      </c>
      <c r="C346" s="98">
        <v>159304892</v>
      </c>
      <c r="D346" s="45" t="s">
        <v>71</v>
      </c>
      <c r="E346" s="45" t="s">
        <v>769</v>
      </c>
      <c r="F346" s="67">
        <v>9</v>
      </c>
      <c r="G346" s="46">
        <v>9</v>
      </c>
      <c r="H346" s="47">
        <f>VLOOKUP(CONCATENATE(F346,"a"),'Comp Plan 40'!$A$9:$R$46,G346+2,FALSE)</f>
        <v>273862</v>
      </c>
      <c r="I346" s="44" t="s">
        <v>770</v>
      </c>
      <c r="J346" s="44">
        <f t="shared" ca="1" si="11"/>
        <v>39</v>
      </c>
      <c r="K346" s="44" t="s">
        <v>23</v>
      </c>
      <c r="L346" s="43" t="s">
        <v>24</v>
      </c>
      <c r="M346" s="43" t="s">
        <v>38</v>
      </c>
      <c r="N346" s="48">
        <v>40</v>
      </c>
      <c r="O346" s="84" t="s">
        <v>26</v>
      </c>
    </row>
    <row r="347" spans="1:15" s="68" customFormat="1" ht="18" customHeight="1" x14ac:dyDescent="0.3">
      <c r="A347" s="49">
        <f t="shared" si="12"/>
        <v>340</v>
      </c>
      <c r="B347" s="43" t="s">
        <v>517</v>
      </c>
      <c r="C347" s="98">
        <v>187529985</v>
      </c>
      <c r="D347" s="45" t="s">
        <v>42</v>
      </c>
      <c r="E347" s="45" t="s">
        <v>771</v>
      </c>
      <c r="F347" s="67">
        <v>3</v>
      </c>
      <c r="G347" s="46">
        <v>10</v>
      </c>
      <c r="H347" s="47">
        <f>VLOOKUP(CONCATENATE(F347,"a"),'Comp Plan 40'!$A$9:$R$46,G347+2,FALSE)</f>
        <v>76074</v>
      </c>
      <c r="I347" s="44" t="s">
        <v>772</v>
      </c>
      <c r="J347" s="44">
        <f t="shared" ca="1" si="11"/>
        <v>53</v>
      </c>
      <c r="K347" s="44" t="s">
        <v>23</v>
      </c>
      <c r="L347" s="43" t="s">
        <v>24</v>
      </c>
      <c r="M347" s="43" t="s">
        <v>25</v>
      </c>
      <c r="N347" s="48">
        <v>40</v>
      </c>
      <c r="O347" s="84" t="s">
        <v>26</v>
      </c>
    </row>
    <row r="348" spans="1:15" s="68" customFormat="1" ht="18" customHeight="1" x14ac:dyDescent="0.3">
      <c r="A348" s="49">
        <f t="shared" si="12"/>
        <v>341</v>
      </c>
      <c r="B348" s="43" t="s">
        <v>517</v>
      </c>
      <c r="C348" s="98">
        <v>137122690</v>
      </c>
      <c r="D348" s="45" t="s">
        <v>339</v>
      </c>
      <c r="E348" s="45" t="s">
        <v>773</v>
      </c>
      <c r="F348" s="67">
        <v>6</v>
      </c>
      <c r="G348" s="46">
        <v>13</v>
      </c>
      <c r="H348" s="47">
        <f>VLOOKUP(CONCATENATE(F348,"a"),'Comp Plan 40'!$A$9:$R$46,G348+2,FALSE)</f>
        <v>144233</v>
      </c>
      <c r="I348" s="44" t="s">
        <v>146</v>
      </c>
      <c r="J348" s="44">
        <f t="shared" ca="1" si="11"/>
        <v>59</v>
      </c>
      <c r="K348" s="44" t="s">
        <v>23</v>
      </c>
      <c r="L348" s="43" t="s">
        <v>24</v>
      </c>
      <c r="M348" s="43" t="s">
        <v>25</v>
      </c>
      <c r="N348" s="48">
        <v>40</v>
      </c>
      <c r="O348" s="84" t="s">
        <v>26</v>
      </c>
    </row>
    <row r="349" spans="1:15" s="68" customFormat="1" ht="18" customHeight="1" x14ac:dyDescent="0.3">
      <c r="A349" s="49">
        <f t="shared" si="12"/>
        <v>342</v>
      </c>
      <c r="B349" s="43" t="s">
        <v>517</v>
      </c>
      <c r="C349" s="98">
        <v>998010013</v>
      </c>
      <c r="D349" s="45" t="s">
        <v>774</v>
      </c>
      <c r="E349" s="45" t="s">
        <v>775</v>
      </c>
      <c r="F349" s="67">
        <v>10</v>
      </c>
      <c r="G349" s="46">
        <v>4</v>
      </c>
      <c r="H349" s="47">
        <f>VLOOKUP(CONCATENATE(F349,"a"),'Comp Plan 40'!$A$9:$R$46,G349+2,FALSE)</f>
        <v>287090</v>
      </c>
      <c r="I349" s="44" t="s">
        <v>776</v>
      </c>
      <c r="J349" s="44">
        <f t="shared" ca="1" si="11"/>
        <v>32</v>
      </c>
      <c r="K349" s="44" t="s">
        <v>33</v>
      </c>
      <c r="L349" s="43" t="s">
        <v>80</v>
      </c>
      <c r="M349" s="43" t="s">
        <v>78</v>
      </c>
      <c r="N349" s="48">
        <v>40</v>
      </c>
      <c r="O349" s="84" t="s">
        <v>26</v>
      </c>
    </row>
    <row r="350" spans="1:15" s="68" customFormat="1" ht="18" customHeight="1" x14ac:dyDescent="0.3">
      <c r="A350" s="49">
        <f t="shared" si="12"/>
        <v>343</v>
      </c>
      <c r="B350" s="43" t="s">
        <v>517</v>
      </c>
      <c r="C350" s="98">
        <v>181282447</v>
      </c>
      <c r="D350" s="45" t="s">
        <v>672</v>
      </c>
      <c r="E350" s="45" t="s">
        <v>777</v>
      </c>
      <c r="F350" s="67">
        <v>12</v>
      </c>
      <c r="G350" s="46">
        <v>7</v>
      </c>
      <c r="H350" s="47">
        <f>VLOOKUP(CONCATENATE(F350,"a"),'Comp Plan 40'!$A$9:$R$46,G350+2,FALSE)</f>
        <v>500562</v>
      </c>
      <c r="I350" s="44" t="s">
        <v>778</v>
      </c>
      <c r="J350" s="44">
        <f t="shared" ca="1" si="11"/>
        <v>44</v>
      </c>
      <c r="K350" s="44" t="s">
        <v>33</v>
      </c>
      <c r="L350" s="43" t="s">
        <v>24</v>
      </c>
      <c r="M350" s="43" t="s">
        <v>59</v>
      </c>
      <c r="N350" s="48">
        <v>40</v>
      </c>
      <c r="O350" s="84" t="s">
        <v>26</v>
      </c>
    </row>
    <row r="351" spans="1:15" s="68" customFormat="1" ht="18" customHeight="1" x14ac:dyDescent="0.3">
      <c r="A351" s="49">
        <f t="shared" si="12"/>
        <v>344</v>
      </c>
      <c r="B351" s="43" t="s">
        <v>517</v>
      </c>
      <c r="C351" s="98">
        <v>11441215</v>
      </c>
      <c r="D351" s="45" t="s">
        <v>81</v>
      </c>
      <c r="E351" s="45" t="s">
        <v>779</v>
      </c>
      <c r="F351" s="67">
        <v>10</v>
      </c>
      <c r="G351" s="46">
        <v>2</v>
      </c>
      <c r="H351" s="47">
        <f>VLOOKUP(CONCATENATE(F351,"a"),'Comp Plan 40'!$A$9:$R$46,G351+2,FALSE)</f>
        <v>262126</v>
      </c>
      <c r="I351" s="50">
        <v>32018</v>
      </c>
      <c r="J351" s="44">
        <f t="shared" ca="1" si="11"/>
        <v>35</v>
      </c>
      <c r="K351" s="44" t="s">
        <v>23</v>
      </c>
      <c r="L351" s="43" t="s">
        <v>24</v>
      </c>
      <c r="M351" s="43" t="s">
        <v>780</v>
      </c>
      <c r="N351" s="48">
        <v>40</v>
      </c>
      <c r="O351" s="84" t="s">
        <v>26</v>
      </c>
    </row>
    <row r="352" spans="1:15" s="68" customFormat="1" ht="18" customHeight="1" x14ac:dyDescent="0.3">
      <c r="A352" s="49">
        <f t="shared" si="12"/>
        <v>345</v>
      </c>
      <c r="B352" s="53" t="s">
        <v>517</v>
      </c>
      <c r="C352" s="93">
        <v>124723070</v>
      </c>
      <c r="D352" s="45" t="s">
        <v>364</v>
      </c>
      <c r="E352" s="45" t="s">
        <v>781</v>
      </c>
      <c r="F352" s="42">
        <v>9</v>
      </c>
      <c r="G352" s="46">
        <v>2</v>
      </c>
      <c r="H352" s="47">
        <f>VLOOKUP(CONCATENATE(F352,"a"),'Comp Plan 40'!$A$9:$R$46,G352+2,FALSE)</f>
        <v>205388</v>
      </c>
      <c r="I352" s="50">
        <v>31628</v>
      </c>
      <c r="J352" s="42">
        <f t="shared" ca="1" si="11"/>
        <v>36</v>
      </c>
      <c r="K352" s="44" t="s">
        <v>33</v>
      </c>
      <c r="L352" s="91" t="s">
        <v>80</v>
      </c>
      <c r="M352" s="43" t="s">
        <v>59</v>
      </c>
      <c r="N352" s="48">
        <v>40</v>
      </c>
      <c r="O352" s="84" t="s">
        <v>26</v>
      </c>
    </row>
    <row r="353" spans="1:15" s="68" customFormat="1" ht="18" customHeight="1" x14ac:dyDescent="0.3">
      <c r="A353" s="49">
        <f t="shared" si="12"/>
        <v>346</v>
      </c>
      <c r="B353" s="53" t="s">
        <v>517</v>
      </c>
      <c r="C353" s="44">
        <v>376459237</v>
      </c>
      <c r="D353" s="45" t="s">
        <v>20</v>
      </c>
      <c r="E353" s="45" t="s">
        <v>782</v>
      </c>
      <c r="F353" s="44">
        <v>9</v>
      </c>
      <c r="G353" s="46">
        <v>2</v>
      </c>
      <c r="H353" s="47">
        <f>VLOOKUP(CONCATENATE(F353,"a"),'Comp Plan 40'!$A$9:$R$46,G353+2,FALSE)</f>
        <v>205388</v>
      </c>
      <c r="I353" s="50">
        <v>29092</v>
      </c>
      <c r="J353" s="42">
        <f t="shared" ca="1" si="11"/>
        <v>43</v>
      </c>
      <c r="K353" s="44" t="s">
        <v>23</v>
      </c>
      <c r="L353" s="43" t="s">
        <v>24</v>
      </c>
      <c r="M353" s="43" t="s">
        <v>200</v>
      </c>
      <c r="N353" s="48">
        <v>40</v>
      </c>
      <c r="O353" s="84" t="s">
        <v>26</v>
      </c>
    </row>
    <row r="354" spans="1:15" s="68" customFormat="1" ht="18" customHeight="1" x14ac:dyDescent="0.3">
      <c r="A354" s="49">
        <f t="shared" si="12"/>
        <v>347</v>
      </c>
      <c r="B354" s="53" t="s">
        <v>517</v>
      </c>
      <c r="C354" s="44">
        <v>649331146</v>
      </c>
      <c r="D354" s="45" t="s">
        <v>560</v>
      </c>
      <c r="E354" s="45" t="s">
        <v>783</v>
      </c>
      <c r="F354" s="44">
        <v>10</v>
      </c>
      <c r="G354" s="46">
        <v>2</v>
      </c>
      <c r="H354" s="47">
        <f>VLOOKUP(CONCATENATE(F354,"a"),'Comp Plan 40'!$A$9:$R$46,G354+2,FALSE)</f>
        <v>262126</v>
      </c>
      <c r="I354" s="50">
        <v>34734</v>
      </c>
      <c r="J354" s="42">
        <f t="shared" ref="J354:J372" ca="1" si="13">INT(YEARFRAC(I354,TODAY()))</f>
        <v>27</v>
      </c>
      <c r="K354" s="44" t="s">
        <v>33</v>
      </c>
      <c r="L354" s="43" t="s">
        <v>80</v>
      </c>
      <c r="M354" s="43" t="s">
        <v>34</v>
      </c>
      <c r="N354" s="48">
        <v>40</v>
      </c>
      <c r="O354" s="84" t="s">
        <v>26</v>
      </c>
    </row>
    <row r="355" spans="1:15" s="68" customFormat="1" ht="18" customHeight="1" x14ac:dyDescent="0.3">
      <c r="A355" s="49">
        <f t="shared" si="12"/>
        <v>348</v>
      </c>
      <c r="B355" s="53" t="s">
        <v>517</v>
      </c>
      <c r="C355" s="44">
        <v>994612854</v>
      </c>
      <c r="D355" s="45" t="s">
        <v>361</v>
      </c>
      <c r="E355" s="45" t="s">
        <v>784</v>
      </c>
      <c r="F355" s="44">
        <v>3</v>
      </c>
      <c r="G355" s="46">
        <v>2</v>
      </c>
      <c r="H355" s="47">
        <f>VLOOKUP(CONCATENATE(F355,"a"),'Comp Plan 40'!$A$9:$R$46,G355+2,FALSE)</f>
        <v>55090</v>
      </c>
      <c r="I355" s="50">
        <v>33223</v>
      </c>
      <c r="J355" s="42">
        <f t="shared" ca="1" si="13"/>
        <v>32</v>
      </c>
      <c r="K355" s="44" t="s">
        <v>23</v>
      </c>
      <c r="L355" s="43" t="s">
        <v>24</v>
      </c>
      <c r="M355" s="43" t="s">
        <v>38</v>
      </c>
      <c r="N355" s="48">
        <v>40</v>
      </c>
      <c r="O355" s="84" t="s">
        <v>26</v>
      </c>
    </row>
    <row r="356" spans="1:15" s="68" customFormat="1" ht="18" customHeight="1" x14ac:dyDescent="0.3">
      <c r="A356" s="49">
        <f t="shared" si="12"/>
        <v>349</v>
      </c>
      <c r="B356" s="53" t="s">
        <v>517</v>
      </c>
      <c r="C356" s="44">
        <v>542638519</v>
      </c>
      <c r="D356" s="45" t="s">
        <v>531</v>
      </c>
      <c r="E356" s="45" t="s">
        <v>785</v>
      </c>
      <c r="F356" s="44">
        <v>3</v>
      </c>
      <c r="G356" s="46">
        <v>2</v>
      </c>
      <c r="H356" s="47">
        <f>VLOOKUP(CONCATENATE(F356,"a"),'Comp Plan 40'!$A$9:$R$46,G356+2,FALSE)</f>
        <v>55090</v>
      </c>
      <c r="I356" s="50">
        <v>33666</v>
      </c>
      <c r="J356" s="42">
        <f t="shared" ca="1" si="13"/>
        <v>30</v>
      </c>
      <c r="K356" s="44" t="s">
        <v>23</v>
      </c>
      <c r="L356" s="43" t="s">
        <v>80</v>
      </c>
      <c r="M356" s="43" t="s">
        <v>25</v>
      </c>
      <c r="N356" s="48">
        <v>40</v>
      </c>
      <c r="O356" s="84" t="s">
        <v>26</v>
      </c>
    </row>
    <row r="357" spans="1:15" s="68" customFormat="1" ht="18" customHeight="1" x14ac:dyDescent="0.3">
      <c r="A357" s="49">
        <f t="shared" si="12"/>
        <v>350</v>
      </c>
      <c r="B357" s="53" t="s">
        <v>517</v>
      </c>
      <c r="C357" s="44">
        <v>261108779</v>
      </c>
      <c r="D357" s="45" t="s">
        <v>531</v>
      </c>
      <c r="E357" s="45" t="s">
        <v>786</v>
      </c>
      <c r="F357" s="44">
        <v>4</v>
      </c>
      <c r="G357" s="46">
        <v>1</v>
      </c>
      <c r="H357" s="47">
        <f>VLOOKUP(CONCATENATE(F357,"a"),'Comp Plan 40'!$A$9:$R$46,G357+2,FALSE)</f>
        <v>62626</v>
      </c>
      <c r="I357" s="50">
        <v>32237</v>
      </c>
      <c r="J357" s="44">
        <f t="shared" ca="1" si="13"/>
        <v>34</v>
      </c>
      <c r="K357" s="44" t="s">
        <v>23</v>
      </c>
      <c r="L357" s="43" t="s">
        <v>24</v>
      </c>
      <c r="M357" s="43" t="s">
        <v>25</v>
      </c>
      <c r="N357" s="48">
        <v>40</v>
      </c>
      <c r="O357" s="84" t="s">
        <v>26</v>
      </c>
    </row>
    <row r="358" spans="1:15" s="68" customFormat="1" ht="18" customHeight="1" x14ac:dyDescent="0.3">
      <c r="A358" s="49">
        <f t="shared" si="12"/>
        <v>351</v>
      </c>
      <c r="B358" s="53" t="s">
        <v>517</v>
      </c>
      <c r="C358" s="44">
        <v>115766214</v>
      </c>
      <c r="D358" s="45" t="s">
        <v>20</v>
      </c>
      <c r="E358" s="45" t="s">
        <v>787</v>
      </c>
      <c r="F358" s="44">
        <v>8</v>
      </c>
      <c r="G358" s="46">
        <v>1</v>
      </c>
      <c r="H358" s="47">
        <f>VLOOKUP(CONCATENATE(F358,"a"),'Comp Plan 40'!$A$9:$R$46,G358+2,FALSE)</f>
        <v>137329</v>
      </c>
      <c r="I358" s="50">
        <v>30407</v>
      </c>
      <c r="J358" s="44">
        <f t="shared" ca="1" si="13"/>
        <v>39</v>
      </c>
      <c r="K358" s="44" t="s">
        <v>33</v>
      </c>
      <c r="L358" s="43" t="s">
        <v>80</v>
      </c>
      <c r="M358" s="43" t="s">
        <v>197</v>
      </c>
      <c r="N358" s="48">
        <v>40</v>
      </c>
      <c r="O358" s="84" t="s">
        <v>26</v>
      </c>
    </row>
    <row r="359" spans="1:15" s="68" customFormat="1" ht="18" customHeight="1" x14ac:dyDescent="0.3">
      <c r="A359" s="49">
        <f t="shared" si="12"/>
        <v>352</v>
      </c>
      <c r="B359" s="53" t="s">
        <v>517</v>
      </c>
      <c r="C359" s="44">
        <v>834239459</v>
      </c>
      <c r="D359" s="45" t="s">
        <v>20</v>
      </c>
      <c r="E359" s="45" t="s">
        <v>788</v>
      </c>
      <c r="F359" s="44">
        <v>8</v>
      </c>
      <c r="G359" s="46">
        <v>1</v>
      </c>
      <c r="H359" s="47">
        <f>VLOOKUP(CONCATENATE(F359,"a"),'Comp Plan 40'!$A$9:$R$46,G359+2,FALSE)</f>
        <v>137329</v>
      </c>
      <c r="I359" s="50">
        <v>27683</v>
      </c>
      <c r="J359" s="44">
        <f t="shared" ca="1" si="13"/>
        <v>47</v>
      </c>
      <c r="K359" s="44" t="s">
        <v>23</v>
      </c>
      <c r="L359" s="43" t="s">
        <v>24</v>
      </c>
      <c r="M359" s="43" t="s">
        <v>25</v>
      </c>
      <c r="N359" s="48">
        <v>40</v>
      </c>
      <c r="O359" s="84" t="s">
        <v>26</v>
      </c>
    </row>
    <row r="360" spans="1:15" s="68" customFormat="1" ht="18" customHeight="1" x14ac:dyDescent="0.3">
      <c r="A360" s="49">
        <f t="shared" si="12"/>
        <v>353</v>
      </c>
      <c r="B360" s="53" t="s">
        <v>517</v>
      </c>
      <c r="C360" s="99">
        <v>127064012</v>
      </c>
      <c r="D360" s="45" t="s">
        <v>789</v>
      </c>
      <c r="E360" s="45" t="s">
        <v>790</v>
      </c>
      <c r="F360" s="44">
        <v>5</v>
      </c>
      <c r="G360" s="46">
        <v>1</v>
      </c>
      <c r="H360" s="47">
        <f>VLOOKUP(CONCATENATE(F360,"a"),'Comp Plan 40'!$A$9:$R$46,G360+2,FALSE)</f>
        <v>72762</v>
      </c>
      <c r="I360" s="50">
        <v>32720</v>
      </c>
      <c r="J360" s="44">
        <f t="shared" ca="1" si="13"/>
        <v>33</v>
      </c>
      <c r="K360" s="44" t="s">
        <v>23</v>
      </c>
      <c r="L360" s="43" t="s">
        <v>24</v>
      </c>
      <c r="M360" s="43" t="s">
        <v>25</v>
      </c>
      <c r="N360" s="48">
        <v>40</v>
      </c>
      <c r="O360" s="84" t="s">
        <v>26</v>
      </c>
    </row>
    <row r="361" spans="1:15" s="68" customFormat="1" ht="18" customHeight="1" x14ac:dyDescent="0.3">
      <c r="A361" s="49">
        <f t="shared" si="12"/>
        <v>354</v>
      </c>
      <c r="B361" s="53" t="s">
        <v>517</v>
      </c>
      <c r="C361" s="99">
        <v>338449999</v>
      </c>
      <c r="D361" s="45" t="s">
        <v>358</v>
      </c>
      <c r="E361" s="45" t="s">
        <v>791</v>
      </c>
      <c r="F361" s="44">
        <v>10</v>
      </c>
      <c r="G361" s="46">
        <v>1</v>
      </c>
      <c r="H361" s="47">
        <f>VLOOKUP(CONCATENATE(F361,"a"),'Comp Plan 40'!$A$9:$R$46,G361+2,FALSE)</f>
        <v>249644</v>
      </c>
      <c r="I361" s="50">
        <v>29790</v>
      </c>
      <c r="J361" s="44">
        <f t="shared" ca="1" si="13"/>
        <v>41</v>
      </c>
      <c r="K361" s="44" t="s">
        <v>23</v>
      </c>
      <c r="L361" s="43" t="s">
        <v>24</v>
      </c>
      <c r="M361" s="43" t="s">
        <v>792</v>
      </c>
      <c r="N361" s="48">
        <v>40</v>
      </c>
      <c r="O361" s="84" t="s">
        <v>26</v>
      </c>
    </row>
    <row r="362" spans="1:15" s="68" customFormat="1" ht="18" customHeight="1" x14ac:dyDescent="0.3">
      <c r="A362" s="49">
        <f t="shared" si="12"/>
        <v>355</v>
      </c>
      <c r="B362" s="69" t="s">
        <v>517</v>
      </c>
      <c r="C362" s="100">
        <v>61175110</v>
      </c>
      <c r="D362" s="45" t="s">
        <v>251</v>
      </c>
      <c r="E362" s="45" t="s">
        <v>793</v>
      </c>
      <c r="F362" s="70">
        <v>6</v>
      </c>
      <c r="G362" s="46">
        <v>1</v>
      </c>
      <c r="H362" s="47">
        <f>VLOOKUP(CONCATENATE(F362,"a"),'Comp Plan 40'!$A$9:$R$46,G362+2,FALSE)</f>
        <v>90149</v>
      </c>
      <c r="I362" s="50">
        <v>33777</v>
      </c>
      <c r="J362" s="60">
        <f t="shared" ca="1" si="13"/>
        <v>30</v>
      </c>
      <c r="K362" s="60" t="s">
        <v>33</v>
      </c>
      <c r="L362" s="91" t="s">
        <v>24</v>
      </c>
      <c r="M362" s="59" t="s">
        <v>794</v>
      </c>
      <c r="N362" s="62">
        <v>40</v>
      </c>
      <c r="O362" s="85" t="s">
        <v>26</v>
      </c>
    </row>
    <row r="363" spans="1:15" ht="18" customHeight="1" x14ac:dyDescent="0.3">
      <c r="A363" s="49">
        <f t="shared" si="12"/>
        <v>356</v>
      </c>
      <c r="B363" s="53" t="s">
        <v>517</v>
      </c>
      <c r="C363" s="44">
        <v>72045345</v>
      </c>
      <c r="D363" s="45" t="s">
        <v>795</v>
      </c>
      <c r="E363" s="45" t="s">
        <v>796</v>
      </c>
      <c r="F363" s="44">
        <v>6</v>
      </c>
      <c r="G363" s="46">
        <v>1</v>
      </c>
      <c r="H363" s="47">
        <f>VLOOKUP(CONCATENATE(F363,"a"),'Comp Plan 40'!$A$9:$R$46,G363+2,FALSE)</f>
        <v>90149</v>
      </c>
      <c r="I363" s="50">
        <v>32724</v>
      </c>
      <c r="J363" s="44">
        <f t="shared" ca="1" si="13"/>
        <v>33</v>
      </c>
      <c r="K363" s="44" t="s">
        <v>23</v>
      </c>
      <c r="L363" s="43" t="s">
        <v>80</v>
      </c>
      <c r="M363" s="43" t="s">
        <v>94</v>
      </c>
      <c r="N363" s="48">
        <v>40</v>
      </c>
      <c r="O363" s="84" t="s">
        <v>26</v>
      </c>
    </row>
    <row r="364" spans="1:15" ht="18" customHeight="1" x14ac:dyDescent="0.3">
      <c r="A364" s="49">
        <f t="shared" si="12"/>
        <v>357</v>
      </c>
      <c r="B364" s="53" t="s">
        <v>517</v>
      </c>
      <c r="C364" s="99">
        <v>917448549</v>
      </c>
      <c r="D364" s="45" t="s">
        <v>251</v>
      </c>
      <c r="E364" s="45" t="s">
        <v>797</v>
      </c>
      <c r="F364" s="44">
        <v>6</v>
      </c>
      <c r="G364" s="46">
        <v>1</v>
      </c>
      <c r="H364" s="47">
        <f>VLOOKUP(CONCATENATE(F364,"a"),'Comp Plan 40'!$A$9:$R$46,G364+2,FALSE)</f>
        <v>90149</v>
      </c>
      <c r="I364" s="50">
        <v>30249</v>
      </c>
      <c r="J364" s="44">
        <f t="shared" ca="1" si="13"/>
        <v>40</v>
      </c>
      <c r="K364" s="44" t="s">
        <v>33</v>
      </c>
      <c r="L364" s="43" t="s">
        <v>24</v>
      </c>
      <c r="M364" s="43" t="s">
        <v>34</v>
      </c>
      <c r="N364" s="48">
        <v>40</v>
      </c>
      <c r="O364" s="84" t="s">
        <v>26</v>
      </c>
    </row>
    <row r="365" spans="1:15" ht="18" customHeight="1" x14ac:dyDescent="0.3">
      <c r="A365" s="49">
        <f t="shared" si="12"/>
        <v>358</v>
      </c>
      <c r="B365" s="53" t="s">
        <v>517</v>
      </c>
      <c r="C365" s="99">
        <v>920270141</v>
      </c>
      <c r="D365" s="45" t="s">
        <v>251</v>
      </c>
      <c r="E365" s="45" t="s">
        <v>798</v>
      </c>
      <c r="F365" s="67">
        <v>6</v>
      </c>
      <c r="G365" s="46">
        <v>1</v>
      </c>
      <c r="H365" s="47">
        <f>VLOOKUP(CONCATENATE(F365,"a"),'Comp Plan 40'!$A$9:$R$46,G365+2,FALSE)</f>
        <v>90149</v>
      </c>
      <c r="I365" s="50">
        <v>30706</v>
      </c>
      <c r="J365" s="44">
        <f t="shared" ca="1" si="13"/>
        <v>39</v>
      </c>
      <c r="K365" s="44" t="s">
        <v>33</v>
      </c>
      <c r="L365" s="43" t="s">
        <v>24</v>
      </c>
      <c r="M365" s="43" t="s">
        <v>94</v>
      </c>
      <c r="N365" s="48">
        <v>40</v>
      </c>
      <c r="O365" s="84" t="s">
        <v>26</v>
      </c>
    </row>
    <row r="366" spans="1:15" ht="18" customHeight="1" x14ac:dyDescent="0.3">
      <c r="A366" s="49">
        <f t="shared" si="12"/>
        <v>359</v>
      </c>
      <c r="B366" s="53" t="s">
        <v>517</v>
      </c>
      <c r="C366" s="99">
        <v>746788320</v>
      </c>
      <c r="D366" s="45" t="s">
        <v>387</v>
      </c>
      <c r="E366" s="45" t="s">
        <v>799</v>
      </c>
      <c r="F366" s="67">
        <v>4</v>
      </c>
      <c r="G366" s="46">
        <v>1</v>
      </c>
      <c r="H366" s="47">
        <f>VLOOKUP(CONCATENATE(F366,"a"),'Comp Plan 40'!$A$9:$R$46,G366+2,FALSE)</f>
        <v>62626</v>
      </c>
      <c r="I366" s="50">
        <v>30916</v>
      </c>
      <c r="J366" s="44">
        <f t="shared" ca="1" si="13"/>
        <v>38</v>
      </c>
      <c r="K366" s="44" t="s">
        <v>23</v>
      </c>
      <c r="L366" s="43" t="s">
        <v>24</v>
      </c>
      <c r="M366" s="43" t="s">
        <v>53</v>
      </c>
      <c r="N366" s="48">
        <v>40</v>
      </c>
      <c r="O366" s="84" t="s">
        <v>26</v>
      </c>
    </row>
    <row r="367" spans="1:15" ht="18" customHeight="1" x14ac:dyDescent="0.3">
      <c r="A367" s="49">
        <f t="shared" si="12"/>
        <v>360</v>
      </c>
      <c r="B367" s="53" t="s">
        <v>517</v>
      </c>
      <c r="C367" s="99">
        <v>423979833</v>
      </c>
      <c r="D367" s="45" t="s">
        <v>27</v>
      </c>
      <c r="E367" s="45" t="s">
        <v>800</v>
      </c>
      <c r="F367" s="67">
        <v>7</v>
      </c>
      <c r="G367" s="46">
        <v>1</v>
      </c>
      <c r="H367" s="47">
        <f>VLOOKUP(CONCATENATE(F367,"a"),'Comp Plan 40'!$A$9:$R$46,G367+2,FALSE)</f>
        <v>115088</v>
      </c>
      <c r="I367" s="50">
        <v>29885</v>
      </c>
      <c r="J367" s="44">
        <f t="shared" ca="1" si="13"/>
        <v>41</v>
      </c>
      <c r="K367" s="44" t="s">
        <v>33</v>
      </c>
      <c r="L367" s="43" t="s">
        <v>24</v>
      </c>
      <c r="M367" s="43" t="s">
        <v>34</v>
      </c>
      <c r="N367" s="48">
        <v>40</v>
      </c>
      <c r="O367" s="84" t="s">
        <v>26</v>
      </c>
    </row>
    <row r="368" spans="1:15" ht="18" customHeight="1" x14ac:dyDescent="0.3">
      <c r="A368" s="49">
        <f t="shared" si="12"/>
        <v>361</v>
      </c>
      <c r="B368" s="53" t="s">
        <v>517</v>
      </c>
      <c r="C368" s="99">
        <v>948656781</v>
      </c>
      <c r="D368" s="45" t="s">
        <v>119</v>
      </c>
      <c r="E368" s="45" t="s">
        <v>801</v>
      </c>
      <c r="F368" s="67">
        <v>7</v>
      </c>
      <c r="G368" s="46">
        <v>1</v>
      </c>
      <c r="H368" s="47">
        <f>VLOOKUP(CONCATENATE(F368,"a"),'Comp Plan 40'!$A$9:$R$46,G368+2,FALSE)</f>
        <v>115088</v>
      </c>
      <c r="I368" s="50">
        <v>32433</v>
      </c>
      <c r="J368" s="44">
        <f t="shared" ca="1" si="13"/>
        <v>34</v>
      </c>
      <c r="K368" s="44" t="s">
        <v>33</v>
      </c>
      <c r="L368" s="43" t="s">
        <v>80</v>
      </c>
      <c r="M368" s="82" t="s">
        <v>802</v>
      </c>
      <c r="N368" s="48">
        <v>40</v>
      </c>
      <c r="O368" s="84" t="s">
        <v>26</v>
      </c>
    </row>
    <row r="369" spans="1:15" ht="18" customHeight="1" x14ac:dyDescent="0.3">
      <c r="A369" s="49">
        <f t="shared" si="12"/>
        <v>362</v>
      </c>
      <c r="B369" s="53" t="s">
        <v>517</v>
      </c>
      <c r="C369" s="99">
        <v>280960695</v>
      </c>
      <c r="D369" s="45" t="s">
        <v>54</v>
      </c>
      <c r="E369" s="45" t="s">
        <v>803</v>
      </c>
      <c r="F369" s="67">
        <v>8</v>
      </c>
      <c r="G369" s="46">
        <v>1</v>
      </c>
      <c r="H369" s="47">
        <f>VLOOKUP(CONCATENATE(F369,"a"),'Comp Plan 40'!$A$9:$R$46,G369+2,FALSE)</f>
        <v>137329</v>
      </c>
      <c r="I369" s="50">
        <v>28730</v>
      </c>
      <c r="J369" s="44">
        <f t="shared" ca="1" si="13"/>
        <v>44</v>
      </c>
      <c r="K369" s="44" t="s">
        <v>33</v>
      </c>
      <c r="L369" s="43" t="s">
        <v>24</v>
      </c>
      <c r="M369" s="82" t="s">
        <v>287</v>
      </c>
      <c r="N369" s="48">
        <v>40</v>
      </c>
      <c r="O369" s="84" t="s">
        <v>26</v>
      </c>
    </row>
    <row r="370" spans="1:15" ht="18" customHeight="1" x14ac:dyDescent="0.3">
      <c r="A370" s="49">
        <f t="shared" si="12"/>
        <v>363</v>
      </c>
      <c r="B370" s="53" t="s">
        <v>517</v>
      </c>
      <c r="C370" s="99">
        <v>317097386</v>
      </c>
      <c r="D370" s="45" t="s">
        <v>373</v>
      </c>
      <c r="E370" s="45" t="s">
        <v>804</v>
      </c>
      <c r="F370" s="67">
        <v>9</v>
      </c>
      <c r="G370" s="46">
        <v>1</v>
      </c>
      <c r="H370" s="47">
        <f>VLOOKUP(CONCATENATE(F370,"a"),'Comp Plan 40'!$A$9:$R$46,G370+2,FALSE)</f>
        <v>195606</v>
      </c>
      <c r="I370" s="50">
        <v>31048</v>
      </c>
      <c r="J370" s="44">
        <f t="shared" ca="1" si="13"/>
        <v>38</v>
      </c>
      <c r="K370" s="44" t="s">
        <v>33</v>
      </c>
      <c r="L370" s="43" t="s">
        <v>24</v>
      </c>
      <c r="M370" s="91" t="s">
        <v>38</v>
      </c>
      <c r="N370" s="48">
        <v>40</v>
      </c>
      <c r="O370" s="84" t="s">
        <v>26</v>
      </c>
    </row>
    <row r="371" spans="1:15" ht="18" customHeight="1" x14ac:dyDescent="0.3">
      <c r="A371" s="49">
        <f t="shared" si="12"/>
        <v>364</v>
      </c>
      <c r="B371" s="53" t="s">
        <v>517</v>
      </c>
      <c r="C371" s="101">
        <v>334876706</v>
      </c>
      <c r="D371" s="45" t="s">
        <v>805</v>
      </c>
      <c r="E371" s="45" t="s">
        <v>806</v>
      </c>
      <c r="F371" s="67">
        <v>10</v>
      </c>
      <c r="G371" s="46">
        <v>1</v>
      </c>
      <c r="H371" s="47">
        <f>VLOOKUP(CONCATENATE(F371,"a"),'Comp Plan 40'!$A$9:$R$46,G371+2,FALSE)</f>
        <v>249644</v>
      </c>
      <c r="I371" s="50">
        <v>25897</v>
      </c>
      <c r="J371" s="44">
        <f t="shared" ca="1" si="13"/>
        <v>52</v>
      </c>
      <c r="K371" s="44" t="s">
        <v>23</v>
      </c>
      <c r="L371" s="43" t="s">
        <v>24</v>
      </c>
      <c r="M371" s="82" t="s">
        <v>807</v>
      </c>
      <c r="N371" s="48">
        <v>40</v>
      </c>
      <c r="O371" s="84" t="s">
        <v>26</v>
      </c>
    </row>
    <row r="372" spans="1:15" ht="18" customHeight="1" x14ac:dyDescent="0.3">
      <c r="A372" s="49">
        <f t="shared" si="12"/>
        <v>365</v>
      </c>
      <c r="B372" s="53" t="s">
        <v>517</v>
      </c>
      <c r="C372" s="101">
        <v>179670789</v>
      </c>
      <c r="D372" s="45" t="s">
        <v>492</v>
      </c>
      <c r="E372" s="45" t="s">
        <v>808</v>
      </c>
      <c r="F372" s="67">
        <v>9</v>
      </c>
      <c r="G372" s="46">
        <v>5</v>
      </c>
      <c r="H372" s="47">
        <f>VLOOKUP(CONCATENATE(F372,"a"),'Comp Plan 40'!$A$9:$R$46,G372+2,FALSE)</f>
        <v>234734</v>
      </c>
      <c r="I372" s="50">
        <v>30908</v>
      </c>
      <c r="J372" s="44">
        <f t="shared" ca="1" si="13"/>
        <v>38</v>
      </c>
      <c r="K372" s="44" t="s">
        <v>23</v>
      </c>
      <c r="L372" s="43" t="s">
        <v>24</v>
      </c>
      <c r="M372" s="82" t="s">
        <v>487</v>
      </c>
      <c r="N372" s="48">
        <v>40</v>
      </c>
      <c r="O372" s="84" t="s">
        <v>26</v>
      </c>
    </row>
    <row r="373" spans="1:15" ht="13.5" customHeight="1" x14ac:dyDescent="0.3">
      <c r="G373" s="89" t="s">
        <v>809</v>
      </c>
      <c r="H373" s="88">
        <f>SUM(H8:H372)</f>
        <v>62712006</v>
      </c>
    </row>
  </sheetData>
  <protectedRanges>
    <protectedRange password="DBCD" sqref="H8:H372" name="Range1_1"/>
  </protectedRanges>
  <autoFilter ref="A7:O373" xr:uid="{00000000-0009-0000-0000-000001000000}"/>
  <customSheetViews>
    <customSheetView guid="{E019E84E-0FE3-44DC-B641-AC0A46A13F67}" showPageBreaks="1" showAutoFilter="1">
      <pane ySplit="1" topLeftCell="A2" activePane="bottomLeft" state="frozen"/>
      <selection pane="bottomLeft" activeCell="G1" sqref="G1"/>
      <pageMargins left="0" right="0" top="0" bottom="0" header="0" footer="0"/>
      <pageSetup orientation="portrait" horizontalDpi="300" verticalDpi="300" r:id="rId1"/>
      <headerFooter alignWithMargins="0">
        <oddFooter>&amp;C&amp;1#&amp;"Times New Roman"&amp;10&amp;K000000SENSITIVE BUT UNCLASSIFIED</oddFooter>
      </headerFooter>
      <autoFilter ref="A1:AH1" xr:uid="{6577ED98-2F75-424F-B618-AFABC662AE18}"/>
    </customSheetView>
    <customSheetView guid="{5394D0AC-43E3-44F3-AED8-38C256EFBEB6}" scale="80" showAutoFilter="1">
      <pane ySplit="220" topLeftCell="A222" activePane="bottomLeft" state="frozen"/>
      <selection pane="bottomLeft" activeCell="H1" sqref="H1"/>
      <pageMargins left="0" right="0" top="0" bottom="0" header="0" footer="0"/>
      <pageSetup orientation="portrait" horizontalDpi="300" verticalDpi="300" r:id="rId2"/>
      <headerFooter alignWithMargins="0"/>
      <autoFilter ref="A1:W335" xr:uid="{0ACC7B02-56FE-438C-8C5F-161D2A00DF15}"/>
    </customSheetView>
    <customSheetView guid="{F1774B8B-CC20-4B60-A959-C08B81F07E79}" scale="90" showAutoFilter="1">
      <pane ySplit="1" topLeftCell="A11" activePane="bottomLeft" state="frozen"/>
      <selection pane="bottomLeft" activeCell="E27" sqref="E27"/>
      <pageMargins left="0" right="0" top="0" bottom="0" header="0" footer="0"/>
      <pageSetup orientation="portrait" horizontalDpi="300" verticalDpi="300" r:id="rId3"/>
      <headerFooter alignWithMargins="0"/>
      <autoFilter ref="A1:W335" xr:uid="{CF0E51AE-DE31-4A58-8DE6-C4315910E22F}"/>
    </customSheetView>
    <customSheetView guid="{A2DBB601-7F2E-4E17-9C96-64D369953E5C}" scale="80" showAutoFilter="1">
      <pane ySplit="1" topLeftCell="A329" activePane="bottomLeft" state="frozen"/>
      <selection pane="bottomLeft" activeCell="Q350" sqref="Q350"/>
      <pageMargins left="0" right="0" top="0" bottom="0" header="0" footer="0"/>
      <pageSetup orientation="portrait" horizontalDpi="300" verticalDpi="300" r:id="rId4"/>
      <headerFooter alignWithMargins="0"/>
      <autoFilter ref="A1:Y349" xr:uid="{1310FAB3-B50F-49C2-8F39-C3F66015F91C}">
        <sortState xmlns:xlrd2="http://schemas.microsoft.com/office/spreadsheetml/2017/richdata2" ref="A3:Y349">
          <sortCondition ref="H1:H347"/>
        </sortState>
      </autoFilter>
    </customSheetView>
    <customSheetView guid="{33B6ED41-5104-469C-962A-D990A968D619}" scale="80" showAutoFilter="1">
      <pane xSplit="1" ySplit="1" topLeftCell="H317" activePane="bottomRight" state="frozen"/>
      <selection pane="bottomRight" activeCell="W340" sqref="W340"/>
      <pageMargins left="0" right="0" top="0" bottom="0" header="0" footer="0"/>
      <pageSetup orientation="portrait" horizontalDpi="300" verticalDpi="300" r:id="rId5"/>
      <headerFooter alignWithMargins="0"/>
      <autoFilter ref="A1:Y340" xr:uid="{FDF7667F-013C-4D75-A2D9-01EBE98782DF}"/>
    </customSheetView>
    <customSheetView guid="{84236E7E-2B1A-449F-AFF2-6BCB094F93D7}" scale="80" showAutoFilter="1">
      <pane ySplit="1" topLeftCell="A125" activePane="bottomLeft" state="frozen"/>
      <selection pane="bottomLeft" activeCell="A146" sqref="A146"/>
      <pageMargins left="0" right="0" top="0" bottom="0" header="0" footer="0"/>
      <pageSetup orientation="portrait" horizontalDpi="300" verticalDpi="300" r:id="rId6"/>
      <headerFooter alignWithMargins="0"/>
      <autoFilter ref="A1:Y348" xr:uid="{5DE1D792-6C69-44C8-A343-84606D857263}">
        <sortState xmlns:xlrd2="http://schemas.microsoft.com/office/spreadsheetml/2017/richdata2" ref="A7:Y346">
          <sortCondition ref="H1:H347"/>
        </sortState>
      </autoFilter>
    </customSheetView>
    <customSheetView guid="{55DF938B-2B27-49C3-8A58-DB44552AD271}" scale="80" showAutoFilter="1">
      <pane ySplit="1" topLeftCell="A2" activePane="bottomLeft" state="frozen"/>
      <selection pane="bottomLeft"/>
      <pageMargins left="0" right="0" top="0" bottom="0" header="0" footer="0"/>
      <pageSetup orientation="portrait" horizontalDpi="300" verticalDpi="300" r:id="rId7"/>
      <headerFooter alignWithMargins="0"/>
      <autoFilter ref="A1:Y349" xr:uid="{81F32AF9-0A3A-4065-B226-FAC749D171C0}">
        <sortState xmlns:xlrd2="http://schemas.microsoft.com/office/spreadsheetml/2017/richdata2" ref="A3:Y349">
          <sortCondition ref="H1:H347"/>
        </sortState>
      </autoFilter>
    </customSheetView>
    <customSheetView guid="{B79A9006-64E9-4771-B923-6220E9072690}" scale="80" showAutoFilter="1" hiddenColumns="1" topLeftCell="B1">
      <pane ySplit="2" topLeftCell="A3" activePane="bottomLeft" state="frozen"/>
      <selection pane="bottomLeft" activeCell="Z13" sqref="Z13"/>
      <pageMargins left="0" right="0" top="0" bottom="0" header="0" footer="0"/>
      <pageSetup orientation="portrait" horizontalDpi="300" verticalDpi="300" r:id="rId8"/>
      <headerFooter alignWithMargins="0"/>
      <autoFilter ref="A1:W335" xr:uid="{C065E82C-7235-46AB-9DA6-5890A7CE3D63}"/>
    </customSheetView>
  </customSheetViews>
  <mergeCells count="4">
    <mergeCell ref="A1:O1"/>
    <mergeCell ref="A2:O2"/>
    <mergeCell ref="A3:O3"/>
    <mergeCell ref="A4:O4"/>
  </mergeCells>
  <phoneticPr fontId="20" type="noConversion"/>
  <pageMargins left="0.75" right="0.75" top="1" bottom="1" header="0.5" footer="0.5"/>
  <pageSetup orientation="portrait" horizontalDpi="300" verticalDpi="300" r:id="rId9"/>
  <headerFooter alignWithMargins="0">
    <oddFooter>&amp;C&amp;1#&amp;"Times New Roman"&amp;10&amp;K000000SENSITIVE BUT 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35"/>
  <sheetViews>
    <sheetView workbookViewId="0">
      <selection activeCell="G44" sqref="G44"/>
    </sheetView>
  </sheetViews>
  <sheetFormatPr defaultRowHeight="13.2" x14ac:dyDescent="0.25"/>
  <sheetData>
    <row r="1" spans="1:255" s="2" customFormat="1" ht="12" x14ac:dyDescent="0.25">
      <c r="B1" s="1"/>
      <c r="C1" s="1"/>
      <c r="F1" s="3"/>
      <c r="I1" s="4" t="s">
        <v>810</v>
      </c>
      <c r="Q1" s="5"/>
    </row>
    <row r="2" spans="1:255" s="4" customFormat="1" ht="12" x14ac:dyDescent="0.25">
      <c r="C2" s="6"/>
      <c r="I2" s="4" t="s">
        <v>811</v>
      </c>
      <c r="Q2" s="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2" customFormat="1" ht="12" x14ac:dyDescent="0.25">
      <c r="B3" s="1"/>
      <c r="C3" s="1"/>
      <c r="F3" s="3"/>
      <c r="I3" s="4" t="s">
        <v>812</v>
      </c>
      <c r="Q3" s="5"/>
    </row>
    <row r="4" spans="1:255" s="2" customFormat="1" ht="12" x14ac:dyDescent="0.25">
      <c r="F4" s="3"/>
      <c r="I4" s="4" t="s">
        <v>813</v>
      </c>
      <c r="O4" s="3" t="s">
        <v>814</v>
      </c>
      <c r="P4" s="1"/>
      <c r="Q4" s="5"/>
    </row>
    <row r="5" spans="1:255" s="2" customFormat="1" ht="12" x14ac:dyDescent="0.25">
      <c r="A5" s="3" t="s">
        <v>815</v>
      </c>
      <c r="F5" s="3"/>
      <c r="I5" s="4"/>
      <c r="O5" s="3"/>
      <c r="P5" s="1"/>
      <c r="Q5" s="5"/>
    </row>
    <row r="6" spans="1:255" s="2" customFormat="1" ht="12" x14ac:dyDescent="0.25">
      <c r="A6" s="3" t="s">
        <v>816</v>
      </c>
      <c r="F6" s="3"/>
      <c r="I6" s="4"/>
      <c r="O6" s="3"/>
      <c r="P6" s="1"/>
      <c r="Q6" s="5"/>
    </row>
    <row r="7" spans="1:255" s="2" customFormat="1" ht="12" x14ac:dyDescent="0.25">
      <c r="A7" s="104" t="s">
        <v>817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O7" s="3"/>
      <c r="P7" s="1"/>
      <c r="Q7" s="5"/>
    </row>
    <row r="8" spans="1:255" s="2" customFormat="1" ht="12.6" thickBot="1" x14ac:dyDescent="0.3">
      <c r="A8" s="3" t="s">
        <v>818</v>
      </c>
      <c r="F8" s="3"/>
      <c r="Q8" s="5"/>
      <c r="R8" s="8"/>
    </row>
    <row r="9" spans="1:255" s="3" customFormat="1" ht="24.6" thickTop="1" x14ac:dyDescent="0.25">
      <c r="A9" s="78" t="s">
        <v>819</v>
      </c>
      <c r="B9" s="9"/>
      <c r="C9" s="10" t="s">
        <v>820</v>
      </c>
      <c r="D9" s="10" t="s">
        <v>820</v>
      </c>
      <c r="E9" s="10" t="s">
        <v>820</v>
      </c>
      <c r="F9" s="10" t="s">
        <v>820</v>
      </c>
      <c r="G9" s="10" t="s">
        <v>820</v>
      </c>
      <c r="H9" s="10" t="s">
        <v>820</v>
      </c>
      <c r="I9" s="10" t="s">
        <v>820</v>
      </c>
      <c r="J9" s="10" t="s">
        <v>820</v>
      </c>
      <c r="K9" s="10" t="s">
        <v>820</v>
      </c>
      <c r="L9" s="10" t="s">
        <v>820</v>
      </c>
      <c r="M9" s="10" t="s">
        <v>820</v>
      </c>
      <c r="N9" s="10" t="s">
        <v>820</v>
      </c>
      <c r="O9" s="10" t="s">
        <v>820</v>
      </c>
      <c r="P9" s="10" t="s">
        <v>820</v>
      </c>
      <c r="Q9" s="11" t="s">
        <v>821</v>
      </c>
      <c r="R9" s="90" t="s">
        <v>822</v>
      </c>
      <c r="S9" s="2"/>
      <c r="T9" s="2"/>
      <c r="U9" s="2"/>
      <c r="V9" s="12"/>
      <c r="W9" s="12"/>
      <c r="X9" s="1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3" customFormat="1" ht="12.75" customHeight="1" x14ac:dyDescent="0.25">
      <c r="A10" s="79"/>
      <c r="B10" s="13"/>
      <c r="C10" s="14">
        <v>1</v>
      </c>
      <c r="D10" s="14">
        <v>2</v>
      </c>
      <c r="E10" s="14">
        <v>3</v>
      </c>
      <c r="F10" s="14">
        <v>4</v>
      </c>
      <c r="G10" s="14">
        <v>5</v>
      </c>
      <c r="H10" s="14">
        <v>6</v>
      </c>
      <c r="I10" s="14">
        <v>7</v>
      </c>
      <c r="J10" s="14">
        <v>8</v>
      </c>
      <c r="K10" s="14">
        <v>9</v>
      </c>
      <c r="L10" s="14">
        <v>10</v>
      </c>
      <c r="M10" s="14">
        <v>11</v>
      </c>
      <c r="N10" s="14">
        <v>12</v>
      </c>
      <c r="O10" s="14">
        <v>13</v>
      </c>
      <c r="P10" s="14">
        <v>14</v>
      </c>
      <c r="Q10" s="15"/>
      <c r="R10"/>
      <c r="S10" s="2"/>
      <c r="T10" s="1"/>
      <c r="U10" s="2"/>
      <c r="V10" s="16"/>
      <c r="W10" s="17"/>
      <c r="X10" s="18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2" customFormat="1" ht="12" x14ac:dyDescent="0.25">
      <c r="A11" s="79" t="s">
        <v>823</v>
      </c>
      <c r="B11" s="13" t="s">
        <v>824</v>
      </c>
      <c r="C11" s="19">
        <v>164795</v>
      </c>
      <c r="D11" s="19">
        <f t="shared" ref="D11:P11" si="0">C11+$Q$11</f>
        <v>173036</v>
      </c>
      <c r="E11" s="19">
        <f t="shared" si="0"/>
        <v>181277</v>
      </c>
      <c r="F11" s="19">
        <f t="shared" si="0"/>
        <v>189518</v>
      </c>
      <c r="G11" s="19">
        <f t="shared" si="0"/>
        <v>197759</v>
      </c>
      <c r="H11" s="19">
        <f t="shared" si="0"/>
        <v>206000</v>
      </c>
      <c r="I11" s="19">
        <f t="shared" si="0"/>
        <v>214241</v>
      </c>
      <c r="J11" s="19">
        <f t="shared" si="0"/>
        <v>222482</v>
      </c>
      <c r="K11" s="19">
        <f t="shared" si="0"/>
        <v>230723</v>
      </c>
      <c r="L11" s="19">
        <f t="shared" si="0"/>
        <v>238964</v>
      </c>
      <c r="M11" s="19">
        <f t="shared" si="0"/>
        <v>247205</v>
      </c>
      <c r="N11" s="19">
        <f t="shared" si="0"/>
        <v>255446</v>
      </c>
      <c r="O11" s="19">
        <f t="shared" si="0"/>
        <v>263687</v>
      </c>
      <c r="P11" s="19">
        <f t="shared" si="0"/>
        <v>271928</v>
      </c>
      <c r="Q11" s="20">
        <v>8241</v>
      </c>
      <c r="R11" s="21">
        <v>87665</v>
      </c>
      <c r="T11" s="6"/>
      <c r="V11" s="16"/>
      <c r="W11" s="17"/>
      <c r="X11" s="18"/>
    </row>
    <row r="12" spans="1:255" s="2" customFormat="1" ht="12" x14ac:dyDescent="0.25">
      <c r="A12" s="79" t="s">
        <v>825</v>
      </c>
      <c r="B12" s="13" t="s">
        <v>826</v>
      </c>
      <c r="C12" s="19">
        <v>6200</v>
      </c>
      <c r="D12" s="19">
        <v>6200</v>
      </c>
      <c r="E12" s="19">
        <v>6200</v>
      </c>
      <c r="F12" s="19">
        <v>6200</v>
      </c>
      <c r="G12" s="19">
        <v>6200</v>
      </c>
      <c r="H12" s="19">
        <v>6200</v>
      </c>
      <c r="I12" s="19">
        <v>6200</v>
      </c>
      <c r="J12" s="19">
        <v>6200</v>
      </c>
      <c r="K12" s="19">
        <v>6200</v>
      </c>
      <c r="L12" s="19">
        <v>6200</v>
      </c>
      <c r="M12" s="19">
        <v>6200</v>
      </c>
      <c r="N12" s="19">
        <v>6200</v>
      </c>
      <c r="O12" s="19">
        <v>6200</v>
      </c>
      <c r="P12" s="19">
        <v>6200</v>
      </c>
      <c r="Q12" s="21">
        <v>0</v>
      </c>
      <c r="R12" s="21"/>
      <c r="T12" s="6"/>
      <c r="V12" s="16"/>
      <c r="W12" s="17"/>
      <c r="X12" s="18"/>
    </row>
    <row r="13" spans="1:255" s="26" customFormat="1" ht="12" thickBot="1" x14ac:dyDescent="0.25">
      <c r="A13" s="37" t="s">
        <v>827</v>
      </c>
      <c r="B13" s="22" t="s">
        <v>809</v>
      </c>
      <c r="C13" s="23">
        <f t="shared" ref="C13:P13" si="1">SUM(C11:C12)</f>
        <v>170995</v>
      </c>
      <c r="D13" s="23">
        <f t="shared" si="1"/>
        <v>179236</v>
      </c>
      <c r="E13" s="23">
        <f t="shared" si="1"/>
        <v>187477</v>
      </c>
      <c r="F13" s="23">
        <f t="shared" si="1"/>
        <v>195718</v>
      </c>
      <c r="G13" s="23">
        <f t="shared" si="1"/>
        <v>203959</v>
      </c>
      <c r="H13" s="23">
        <f t="shared" si="1"/>
        <v>212200</v>
      </c>
      <c r="I13" s="23">
        <f t="shared" si="1"/>
        <v>220441</v>
      </c>
      <c r="J13" s="23">
        <f t="shared" si="1"/>
        <v>228682</v>
      </c>
      <c r="K13" s="23">
        <f t="shared" si="1"/>
        <v>236923</v>
      </c>
      <c r="L13" s="23">
        <f t="shared" si="1"/>
        <v>245164</v>
      </c>
      <c r="M13" s="23">
        <f t="shared" si="1"/>
        <v>253405</v>
      </c>
      <c r="N13" s="23">
        <f t="shared" si="1"/>
        <v>261646</v>
      </c>
      <c r="O13" s="23">
        <f t="shared" si="1"/>
        <v>269887</v>
      </c>
      <c r="P13" s="23">
        <f t="shared" si="1"/>
        <v>278128</v>
      </c>
      <c r="Q13" s="24">
        <v>0</v>
      </c>
      <c r="R13" s="24"/>
      <c r="S13" s="2"/>
      <c r="T13" s="25"/>
      <c r="U13" s="2"/>
      <c r="V13" s="16"/>
      <c r="W13" s="17"/>
      <c r="X13" s="1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2" customFormat="1" ht="12.6" thickTop="1" x14ac:dyDescent="0.25">
      <c r="A14" s="79" t="s">
        <v>828</v>
      </c>
      <c r="B14" s="13" t="s">
        <v>824</v>
      </c>
      <c r="C14" s="19">
        <v>138106</v>
      </c>
      <c r="D14" s="19">
        <f t="shared" ref="D14:P14" si="2">C14+$Q$14</f>
        <v>145012</v>
      </c>
      <c r="E14" s="19">
        <f t="shared" si="2"/>
        <v>151918</v>
      </c>
      <c r="F14" s="19">
        <f t="shared" si="2"/>
        <v>158824</v>
      </c>
      <c r="G14" s="19">
        <f t="shared" si="2"/>
        <v>165730</v>
      </c>
      <c r="H14" s="19">
        <f t="shared" si="2"/>
        <v>172636</v>
      </c>
      <c r="I14" s="19">
        <f t="shared" si="2"/>
        <v>179542</v>
      </c>
      <c r="J14" s="19">
        <f t="shared" si="2"/>
        <v>186448</v>
      </c>
      <c r="K14" s="19">
        <f t="shared" si="2"/>
        <v>193354</v>
      </c>
      <c r="L14" s="19">
        <f t="shared" si="2"/>
        <v>200260</v>
      </c>
      <c r="M14" s="19">
        <f t="shared" si="2"/>
        <v>207166</v>
      </c>
      <c r="N14" s="19">
        <f t="shared" si="2"/>
        <v>214072</v>
      </c>
      <c r="O14" s="19">
        <f t="shared" si="2"/>
        <v>220978</v>
      </c>
      <c r="P14" s="19">
        <f t="shared" si="2"/>
        <v>227884</v>
      </c>
      <c r="Q14" s="20">
        <v>6906</v>
      </c>
      <c r="R14" s="21">
        <v>69575</v>
      </c>
      <c r="T14" s="6"/>
      <c r="V14" s="16"/>
      <c r="W14" s="17"/>
      <c r="X14" s="18"/>
    </row>
    <row r="15" spans="1:255" s="2" customFormat="1" ht="12" x14ac:dyDescent="0.25">
      <c r="A15" s="79" t="s">
        <v>829</v>
      </c>
      <c r="B15" s="13" t="s">
        <v>826</v>
      </c>
      <c r="C15" s="19">
        <v>6200</v>
      </c>
      <c r="D15" s="19">
        <v>6200</v>
      </c>
      <c r="E15" s="19">
        <v>6200</v>
      </c>
      <c r="F15" s="19">
        <v>6200</v>
      </c>
      <c r="G15" s="19">
        <v>6200</v>
      </c>
      <c r="H15" s="19">
        <v>6200</v>
      </c>
      <c r="I15" s="19">
        <v>6200</v>
      </c>
      <c r="J15" s="19">
        <v>6200</v>
      </c>
      <c r="K15" s="19">
        <v>6200</v>
      </c>
      <c r="L15" s="19">
        <v>6200</v>
      </c>
      <c r="M15" s="19">
        <v>6200</v>
      </c>
      <c r="N15" s="19">
        <v>6200</v>
      </c>
      <c r="O15" s="19">
        <v>6200</v>
      </c>
      <c r="P15" s="19">
        <v>6200</v>
      </c>
      <c r="Q15" s="21">
        <v>0</v>
      </c>
      <c r="R15" s="21"/>
      <c r="T15" s="6"/>
      <c r="V15" s="16"/>
      <c r="W15" s="17"/>
      <c r="X15" s="18"/>
    </row>
    <row r="16" spans="1:255" s="26" customFormat="1" ht="12.6" thickBot="1" x14ac:dyDescent="0.3">
      <c r="A16" s="37" t="s">
        <v>830</v>
      </c>
      <c r="B16" s="22" t="s">
        <v>809</v>
      </c>
      <c r="C16" s="23">
        <f t="shared" ref="C16:P16" si="3">SUM(C14:C15)</f>
        <v>144306</v>
      </c>
      <c r="D16" s="23">
        <f t="shared" si="3"/>
        <v>151212</v>
      </c>
      <c r="E16" s="23">
        <f t="shared" si="3"/>
        <v>158118</v>
      </c>
      <c r="F16" s="23">
        <f t="shared" si="3"/>
        <v>165024</v>
      </c>
      <c r="G16" s="23">
        <f t="shared" si="3"/>
        <v>171930</v>
      </c>
      <c r="H16" s="23">
        <f t="shared" si="3"/>
        <v>178836</v>
      </c>
      <c r="I16" s="23">
        <f t="shared" si="3"/>
        <v>185742</v>
      </c>
      <c r="J16" s="23">
        <f t="shared" si="3"/>
        <v>192648</v>
      </c>
      <c r="K16" s="23">
        <f t="shared" si="3"/>
        <v>199554</v>
      </c>
      <c r="L16" s="23">
        <f t="shared" si="3"/>
        <v>206460</v>
      </c>
      <c r="M16" s="23">
        <f t="shared" si="3"/>
        <v>213366</v>
      </c>
      <c r="N16" s="23">
        <f t="shared" si="3"/>
        <v>220272</v>
      </c>
      <c r="O16" s="23">
        <f t="shared" si="3"/>
        <v>227178</v>
      </c>
      <c r="P16" s="23">
        <f t="shared" si="3"/>
        <v>234084</v>
      </c>
      <c r="Q16" s="24">
        <v>0</v>
      </c>
      <c r="R16" s="24"/>
      <c r="S16" s="2"/>
      <c r="T16" s="6"/>
      <c r="U16" s="2"/>
      <c r="V16" s="16"/>
      <c r="W16" s="17"/>
      <c r="X16" s="18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2" customFormat="1" ht="12.6" thickTop="1" x14ac:dyDescent="0.25">
      <c r="A17" s="79" t="s">
        <v>831</v>
      </c>
      <c r="B17" s="13" t="s">
        <v>824</v>
      </c>
      <c r="C17" s="19">
        <v>108179</v>
      </c>
      <c r="D17" s="19">
        <f t="shared" ref="D17:P17" si="4">C17+$Q$17</f>
        <v>113588</v>
      </c>
      <c r="E17" s="19">
        <f t="shared" si="4"/>
        <v>118997</v>
      </c>
      <c r="F17" s="19">
        <f t="shared" si="4"/>
        <v>124406</v>
      </c>
      <c r="G17" s="19">
        <f t="shared" si="4"/>
        <v>129815</v>
      </c>
      <c r="H17" s="19">
        <f t="shared" si="4"/>
        <v>135224</v>
      </c>
      <c r="I17" s="19">
        <f t="shared" si="4"/>
        <v>140633</v>
      </c>
      <c r="J17" s="19">
        <f t="shared" si="4"/>
        <v>146042</v>
      </c>
      <c r="K17" s="19">
        <f t="shared" si="4"/>
        <v>151451</v>
      </c>
      <c r="L17" s="19">
        <f t="shared" si="4"/>
        <v>156860</v>
      </c>
      <c r="M17" s="19">
        <f t="shared" si="4"/>
        <v>162269</v>
      </c>
      <c r="N17" s="19">
        <f t="shared" si="4"/>
        <v>167678</v>
      </c>
      <c r="O17" s="19">
        <f t="shared" si="4"/>
        <v>173087</v>
      </c>
      <c r="P17" s="19">
        <f t="shared" si="4"/>
        <v>178496</v>
      </c>
      <c r="Q17" s="20">
        <v>5409</v>
      </c>
      <c r="R17" s="21">
        <v>69575</v>
      </c>
      <c r="T17" s="6"/>
      <c r="V17" s="16"/>
      <c r="W17" s="17"/>
      <c r="X17" s="18"/>
    </row>
    <row r="18" spans="1:255" s="2" customFormat="1" ht="12" x14ac:dyDescent="0.25">
      <c r="A18" s="79" t="s">
        <v>832</v>
      </c>
      <c r="B18" s="13" t="s">
        <v>826</v>
      </c>
      <c r="C18" s="19">
        <v>6200</v>
      </c>
      <c r="D18" s="19">
        <v>6200</v>
      </c>
      <c r="E18" s="19">
        <v>6200</v>
      </c>
      <c r="F18" s="19">
        <v>6200</v>
      </c>
      <c r="G18" s="19">
        <v>6200</v>
      </c>
      <c r="H18" s="19">
        <v>6200</v>
      </c>
      <c r="I18" s="19">
        <v>6200</v>
      </c>
      <c r="J18" s="19">
        <v>6200</v>
      </c>
      <c r="K18" s="19">
        <v>6200</v>
      </c>
      <c r="L18" s="19">
        <v>6200</v>
      </c>
      <c r="M18" s="19">
        <v>6200</v>
      </c>
      <c r="N18" s="19">
        <v>6200</v>
      </c>
      <c r="O18" s="19">
        <v>6200</v>
      </c>
      <c r="P18" s="19">
        <v>6200</v>
      </c>
      <c r="Q18" s="21">
        <v>0</v>
      </c>
      <c r="R18" s="21"/>
      <c r="T18" s="6"/>
      <c r="V18" s="16"/>
      <c r="W18" s="17"/>
      <c r="X18" s="18"/>
    </row>
    <row r="19" spans="1:255" s="26" customFormat="1" ht="12.6" thickBot="1" x14ac:dyDescent="0.3">
      <c r="A19" s="37" t="s">
        <v>833</v>
      </c>
      <c r="B19" s="22" t="s">
        <v>809</v>
      </c>
      <c r="C19" s="23">
        <f t="shared" ref="C19:P19" si="5">SUM(C17:C18)</f>
        <v>114379</v>
      </c>
      <c r="D19" s="23">
        <f t="shared" si="5"/>
        <v>119788</v>
      </c>
      <c r="E19" s="23">
        <f t="shared" si="5"/>
        <v>125197</v>
      </c>
      <c r="F19" s="23">
        <f t="shared" si="5"/>
        <v>130606</v>
      </c>
      <c r="G19" s="23">
        <f t="shared" si="5"/>
        <v>136015</v>
      </c>
      <c r="H19" s="23">
        <f t="shared" si="5"/>
        <v>141424</v>
      </c>
      <c r="I19" s="23">
        <f t="shared" si="5"/>
        <v>146833</v>
      </c>
      <c r="J19" s="23">
        <f t="shared" si="5"/>
        <v>152242</v>
      </c>
      <c r="K19" s="23">
        <f t="shared" si="5"/>
        <v>157651</v>
      </c>
      <c r="L19" s="23">
        <f t="shared" si="5"/>
        <v>163060</v>
      </c>
      <c r="M19" s="23">
        <f t="shared" si="5"/>
        <v>168469</v>
      </c>
      <c r="N19" s="23">
        <f t="shared" si="5"/>
        <v>173878</v>
      </c>
      <c r="O19" s="23">
        <f t="shared" si="5"/>
        <v>179287</v>
      </c>
      <c r="P19" s="23">
        <f t="shared" si="5"/>
        <v>184696</v>
      </c>
      <c r="Q19" s="27">
        <v>0</v>
      </c>
      <c r="R19" s="27"/>
      <c r="S19" s="2"/>
      <c r="T19" s="6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2" customFormat="1" ht="12.6" thickTop="1" x14ac:dyDescent="0.25">
      <c r="A20" s="79" t="s">
        <v>834</v>
      </c>
      <c r="B20" s="13" t="s">
        <v>824</v>
      </c>
      <c r="C20" s="19">
        <v>87315</v>
      </c>
      <c r="D20" s="19">
        <f t="shared" ref="D20:P20" si="6">C20+$Q$20</f>
        <v>91682</v>
      </c>
      <c r="E20" s="19">
        <f t="shared" si="6"/>
        <v>96049</v>
      </c>
      <c r="F20" s="19">
        <f t="shared" si="6"/>
        <v>100416</v>
      </c>
      <c r="G20" s="19">
        <f t="shared" si="6"/>
        <v>104783</v>
      </c>
      <c r="H20" s="19">
        <f t="shared" si="6"/>
        <v>109150</v>
      </c>
      <c r="I20" s="19">
        <f t="shared" si="6"/>
        <v>113517</v>
      </c>
      <c r="J20" s="19">
        <f t="shared" si="6"/>
        <v>117884</v>
      </c>
      <c r="K20" s="19">
        <f t="shared" si="6"/>
        <v>122251</v>
      </c>
      <c r="L20" s="19">
        <f t="shared" si="6"/>
        <v>126618</v>
      </c>
      <c r="M20" s="19">
        <f t="shared" si="6"/>
        <v>130985</v>
      </c>
      <c r="N20" s="19">
        <f t="shared" si="6"/>
        <v>135352</v>
      </c>
      <c r="O20" s="19">
        <f t="shared" si="6"/>
        <v>139719</v>
      </c>
      <c r="P20" s="19">
        <f t="shared" si="6"/>
        <v>144086</v>
      </c>
      <c r="Q20" s="20">
        <v>4367</v>
      </c>
      <c r="R20" s="21">
        <v>69575</v>
      </c>
      <c r="T20" s="6"/>
    </row>
    <row r="21" spans="1:255" s="2" customFormat="1" ht="12" x14ac:dyDescent="0.25">
      <c r="A21" s="79" t="s">
        <v>835</v>
      </c>
      <c r="B21" s="13" t="s">
        <v>826</v>
      </c>
      <c r="C21" s="19">
        <v>6200</v>
      </c>
      <c r="D21" s="19">
        <v>6200</v>
      </c>
      <c r="E21" s="19">
        <v>6200</v>
      </c>
      <c r="F21" s="19">
        <v>6200</v>
      </c>
      <c r="G21" s="19">
        <v>6200</v>
      </c>
      <c r="H21" s="19">
        <v>6200</v>
      </c>
      <c r="I21" s="19">
        <v>6200</v>
      </c>
      <c r="J21" s="19">
        <v>6200</v>
      </c>
      <c r="K21" s="19">
        <v>6200</v>
      </c>
      <c r="L21" s="19">
        <v>6200</v>
      </c>
      <c r="M21" s="19">
        <v>6200</v>
      </c>
      <c r="N21" s="19">
        <v>6200</v>
      </c>
      <c r="O21" s="19">
        <v>6200</v>
      </c>
      <c r="P21" s="19">
        <v>6200</v>
      </c>
      <c r="Q21" s="21">
        <v>0</v>
      </c>
      <c r="R21" s="21"/>
      <c r="T21" s="6"/>
    </row>
    <row r="22" spans="1:255" s="26" customFormat="1" ht="12.6" thickBot="1" x14ac:dyDescent="0.3">
      <c r="A22" s="37" t="s">
        <v>836</v>
      </c>
      <c r="B22" s="22" t="s">
        <v>809</v>
      </c>
      <c r="C22" s="23">
        <f t="shared" ref="C22:P22" si="7">SUM(C20:C21)</f>
        <v>93515</v>
      </c>
      <c r="D22" s="23">
        <f t="shared" si="7"/>
        <v>97882</v>
      </c>
      <c r="E22" s="23">
        <f t="shared" si="7"/>
        <v>102249</v>
      </c>
      <c r="F22" s="23">
        <f t="shared" si="7"/>
        <v>106616</v>
      </c>
      <c r="G22" s="23">
        <f t="shared" si="7"/>
        <v>110983</v>
      </c>
      <c r="H22" s="23">
        <f t="shared" si="7"/>
        <v>115350</v>
      </c>
      <c r="I22" s="23">
        <f t="shared" si="7"/>
        <v>119717</v>
      </c>
      <c r="J22" s="23">
        <f t="shared" si="7"/>
        <v>124084</v>
      </c>
      <c r="K22" s="23">
        <f t="shared" si="7"/>
        <v>128451</v>
      </c>
      <c r="L22" s="23">
        <f t="shared" si="7"/>
        <v>132818</v>
      </c>
      <c r="M22" s="23">
        <f t="shared" si="7"/>
        <v>137185</v>
      </c>
      <c r="N22" s="23">
        <f t="shared" si="7"/>
        <v>141552</v>
      </c>
      <c r="O22" s="23">
        <f t="shared" si="7"/>
        <v>145919</v>
      </c>
      <c r="P22" s="23">
        <f t="shared" si="7"/>
        <v>150286</v>
      </c>
      <c r="Q22" s="27">
        <v>0</v>
      </c>
      <c r="R22" s="27"/>
      <c r="S22" s="2"/>
      <c r="T22" s="6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2" customFormat="1" ht="12.6" thickTop="1" x14ac:dyDescent="0.25">
      <c r="A23" s="79" t="s">
        <v>837</v>
      </c>
      <c r="B23" s="13" t="s">
        <v>824</v>
      </c>
      <c r="C23" s="19">
        <v>75151</v>
      </c>
      <c r="D23" s="19">
        <f t="shared" ref="D23:P23" si="8">C23+$Q$23</f>
        <v>78908</v>
      </c>
      <c r="E23" s="19">
        <f t="shared" si="8"/>
        <v>82665</v>
      </c>
      <c r="F23" s="19">
        <f t="shared" si="8"/>
        <v>86422</v>
      </c>
      <c r="G23" s="19">
        <f t="shared" si="8"/>
        <v>90179</v>
      </c>
      <c r="H23" s="19">
        <f t="shared" si="8"/>
        <v>93936</v>
      </c>
      <c r="I23" s="19">
        <f t="shared" si="8"/>
        <v>97693</v>
      </c>
      <c r="J23" s="19">
        <f t="shared" si="8"/>
        <v>101450</v>
      </c>
      <c r="K23" s="19">
        <f t="shared" si="8"/>
        <v>105207</v>
      </c>
      <c r="L23" s="19">
        <f t="shared" si="8"/>
        <v>108964</v>
      </c>
      <c r="M23" s="19">
        <f t="shared" si="8"/>
        <v>112721</v>
      </c>
      <c r="N23" s="19">
        <f t="shared" si="8"/>
        <v>116478</v>
      </c>
      <c r="O23" s="19">
        <f t="shared" si="8"/>
        <v>120235</v>
      </c>
      <c r="P23" s="19">
        <f t="shared" si="8"/>
        <v>123992</v>
      </c>
      <c r="Q23" s="20">
        <v>3757</v>
      </c>
      <c r="R23" s="21">
        <v>49335</v>
      </c>
      <c r="T23" s="6"/>
    </row>
    <row r="24" spans="1:255" s="2" customFormat="1" ht="12" x14ac:dyDescent="0.25">
      <c r="A24" s="79" t="s">
        <v>838</v>
      </c>
      <c r="B24" s="13" t="s">
        <v>826</v>
      </c>
      <c r="C24" s="19">
        <v>6200</v>
      </c>
      <c r="D24" s="19">
        <v>6200</v>
      </c>
      <c r="E24" s="19">
        <v>6200</v>
      </c>
      <c r="F24" s="19">
        <v>6200</v>
      </c>
      <c r="G24" s="19">
        <v>6200</v>
      </c>
      <c r="H24" s="19">
        <v>6200</v>
      </c>
      <c r="I24" s="19">
        <v>6200</v>
      </c>
      <c r="J24" s="19">
        <v>6200</v>
      </c>
      <c r="K24" s="19">
        <v>6200</v>
      </c>
      <c r="L24" s="19">
        <v>6200</v>
      </c>
      <c r="M24" s="19">
        <v>6200</v>
      </c>
      <c r="N24" s="19">
        <v>6200</v>
      </c>
      <c r="O24" s="19">
        <v>6200</v>
      </c>
      <c r="P24" s="19">
        <v>6200</v>
      </c>
      <c r="Q24" s="21">
        <v>0</v>
      </c>
      <c r="R24" s="21"/>
      <c r="T24" s="6"/>
    </row>
    <row r="25" spans="1:255" s="30" customFormat="1" ht="12.6" thickBot="1" x14ac:dyDescent="0.3">
      <c r="A25" s="37" t="s">
        <v>839</v>
      </c>
      <c r="B25" s="28" t="s">
        <v>809</v>
      </c>
      <c r="C25" s="23">
        <f t="shared" ref="C25:P25" si="9">SUM(C23:C24)</f>
        <v>81351</v>
      </c>
      <c r="D25" s="23">
        <f t="shared" si="9"/>
        <v>85108</v>
      </c>
      <c r="E25" s="23">
        <f t="shared" si="9"/>
        <v>88865</v>
      </c>
      <c r="F25" s="23">
        <f t="shared" si="9"/>
        <v>92622</v>
      </c>
      <c r="G25" s="23">
        <f t="shared" si="9"/>
        <v>96379</v>
      </c>
      <c r="H25" s="23">
        <f t="shared" si="9"/>
        <v>100136</v>
      </c>
      <c r="I25" s="23">
        <f t="shared" si="9"/>
        <v>103893</v>
      </c>
      <c r="J25" s="23">
        <f t="shared" si="9"/>
        <v>107650</v>
      </c>
      <c r="K25" s="23">
        <f t="shared" si="9"/>
        <v>111407</v>
      </c>
      <c r="L25" s="23">
        <f t="shared" si="9"/>
        <v>115164</v>
      </c>
      <c r="M25" s="23">
        <f t="shared" si="9"/>
        <v>118921</v>
      </c>
      <c r="N25" s="23">
        <f t="shared" si="9"/>
        <v>122678</v>
      </c>
      <c r="O25" s="23">
        <f t="shared" si="9"/>
        <v>126435</v>
      </c>
      <c r="P25" s="23">
        <f t="shared" si="9"/>
        <v>130192</v>
      </c>
      <c r="Q25" s="29">
        <v>0</v>
      </c>
      <c r="R25" s="29"/>
      <c r="S25" s="2"/>
      <c r="T25" s="6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2" customFormat="1" ht="12.6" thickTop="1" x14ac:dyDescent="0.25">
      <c r="A26" s="79" t="s">
        <v>840</v>
      </c>
      <c r="B26" s="13" t="s">
        <v>824</v>
      </c>
      <c r="C26" s="19">
        <v>62961</v>
      </c>
      <c r="D26" s="19">
        <f t="shared" ref="D26:P26" si="10">C26+$Q$26</f>
        <v>66109</v>
      </c>
      <c r="E26" s="19">
        <f t="shared" si="10"/>
        <v>69257</v>
      </c>
      <c r="F26" s="19">
        <f t="shared" si="10"/>
        <v>72405</v>
      </c>
      <c r="G26" s="19">
        <f t="shared" si="10"/>
        <v>75553</v>
      </c>
      <c r="H26" s="19">
        <f t="shared" si="10"/>
        <v>78701</v>
      </c>
      <c r="I26" s="19">
        <f t="shared" si="10"/>
        <v>81849</v>
      </c>
      <c r="J26" s="19">
        <f t="shared" si="10"/>
        <v>84997</v>
      </c>
      <c r="K26" s="19">
        <f t="shared" si="10"/>
        <v>88145</v>
      </c>
      <c r="L26" s="19">
        <f t="shared" si="10"/>
        <v>91293</v>
      </c>
      <c r="M26" s="19">
        <f t="shared" si="10"/>
        <v>94441</v>
      </c>
      <c r="N26" s="19">
        <f t="shared" si="10"/>
        <v>97589</v>
      </c>
      <c r="O26" s="19">
        <f t="shared" si="10"/>
        <v>100737</v>
      </c>
      <c r="P26" s="19">
        <f t="shared" si="10"/>
        <v>103885</v>
      </c>
      <c r="Q26" s="21">
        <v>3148</v>
      </c>
      <c r="R26" s="21">
        <v>49335</v>
      </c>
      <c r="T26" s="6"/>
    </row>
    <row r="27" spans="1:255" s="2" customFormat="1" ht="12" x14ac:dyDescent="0.25">
      <c r="A27" s="79" t="s">
        <v>841</v>
      </c>
      <c r="B27" s="13" t="s">
        <v>826</v>
      </c>
      <c r="C27" s="19">
        <v>6200</v>
      </c>
      <c r="D27" s="19">
        <v>6200</v>
      </c>
      <c r="E27" s="19">
        <v>6200</v>
      </c>
      <c r="F27" s="19">
        <v>6200</v>
      </c>
      <c r="G27" s="19">
        <v>6200</v>
      </c>
      <c r="H27" s="19">
        <v>6200</v>
      </c>
      <c r="I27" s="19">
        <v>6200</v>
      </c>
      <c r="J27" s="19">
        <v>6200</v>
      </c>
      <c r="K27" s="19">
        <v>6200</v>
      </c>
      <c r="L27" s="19">
        <v>6200</v>
      </c>
      <c r="M27" s="19">
        <v>6200</v>
      </c>
      <c r="N27" s="19">
        <v>6200</v>
      </c>
      <c r="O27" s="19">
        <v>6200</v>
      </c>
      <c r="P27" s="19">
        <v>6200</v>
      </c>
      <c r="Q27" s="21">
        <v>0</v>
      </c>
      <c r="R27" s="21"/>
      <c r="T27" s="6"/>
    </row>
    <row r="28" spans="1:255" s="26" customFormat="1" ht="12.6" thickBot="1" x14ac:dyDescent="0.3">
      <c r="A28" s="37" t="s">
        <v>842</v>
      </c>
      <c r="B28" s="22" t="s">
        <v>809</v>
      </c>
      <c r="C28" s="23">
        <f t="shared" ref="C28:P28" si="11">SUM(C26:C27)</f>
        <v>69161</v>
      </c>
      <c r="D28" s="23">
        <f t="shared" si="11"/>
        <v>72309</v>
      </c>
      <c r="E28" s="23">
        <f t="shared" si="11"/>
        <v>75457</v>
      </c>
      <c r="F28" s="23">
        <f t="shared" si="11"/>
        <v>78605</v>
      </c>
      <c r="G28" s="23">
        <f t="shared" si="11"/>
        <v>81753</v>
      </c>
      <c r="H28" s="23">
        <f t="shared" si="11"/>
        <v>84901</v>
      </c>
      <c r="I28" s="23">
        <f t="shared" si="11"/>
        <v>88049</v>
      </c>
      <c r="J28" s="23">
        <f t="shared" si="11"/>
        <v>91197</v>
      </c>
      <c r="K28" s="23">
        <f t="shared" si="11"/>
        <v>94345</v>
      </c>
      <c r="L28" s="23">
        <f t="shared" si="11"/>
        <v>97493</v>
      </c>
      <c r="M28" s="23">
        <f t="shared" si="11"/>
        <v>100641</v>
      </c>
      <c r="N28" s="23">
        <f t="shared" si="11"/>
        <v>103789</v>
      </c>
      <c r="O28" s="23">
        <f t="shared" si="11"/>
        <v>106937</v>
      </c>
      <c r="P28" s="23">
        <f t="shared" si="11"/>
        <v>110085</v>
      </c>
      <c r="Q28" s="27">
        <v>0</v>
      </c>
      <c r="R28" s="27"/>
      <c r="S28" s="2"/>
      <c r="T28" s="6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2" customFormat="1" ht="12.6" thickTop="1" x14ac:dyDescent="0.25">
      <c r="A29" s="79" t="s">
        <v>843</v>
      </c>
      <c r="B29" s="13" t="s">
        <v>824</v>
      </c>
      <c r="C29" s="19">
        <v>48282</v>
      </c>
      <c r="D29" s="19">
        <f t="shared" ref="D29:P29" si="12">C29+$Q$29</f>
        <v>50698</v>
      </c>
      <c r="E29" s="19">
        <f t="shared" si="12"/>
        <v>53114</v>
      </c>
      <c r="F29" s="19">
        <f t="shared" si="12"/>
        <v>55530</v>
      </c>
      <c r="G29" s="19">
        <f t="shared" si="12"/>
        <v>57946</v>
      </c>
      <c r="H29" s="19">
        <f t="shared" si="12"/>
        <v>60362</v>
      </c>
      <c r="I29" s="19">
        <f t="shared" si="12"/>
        <v>62778</v>
      </c>
      <c r="J29" s="19">
        <f t="shared" si="12"/>
        <v>65194</v>
      </c>
      <c r="K29" s="19">
        <f t="shared" si="12"/>
        <v>67610</v>
      </c>
      <c r="L29" s="19">
        <f t="shared" si="12"/>
        <v>70026</v>
      </c>
      <c r="M29" s="19">
        <f t="shared" si="12"/>
        <v>72442</v>
      </c>
      <c r="N29" s="19">
        <f t="shared" si="12"/>
        <v>74858</v>
      </c>
      <c r="O29" s="19">
        <f t="shared" si="12"/>
        <v>77274</v>
      </c>
      <c r="P29" s="19">
        <f t="shared" si="12"/>
        <v>79690</v>
      </c>
      <c r="Q29" s="21">
        <v>2416</v>
      </c>
      <c r="R29" s="21">
        <v>49335</v>
      </c>
      <c r="T29" s="6"/>
    </row>
    <row r="30" spans="1:255" s="2" customFormat="1" ht="12" x14ac:dyDescent="0.25">
      <c r="A30" s="79" t="s">
        <v>844</v>
      </c>
      <c r="B30" s="13" t="s">
        <v>826</v>
      </c>
      <c r="C30" s="19">
        <v>6200</v>
      </c>
      <c r="D30" s="19">
        <v>6200</v>
      </c>
      <c r="E30" s="19">
        <v>6200</v>
      </c>
      <c r="F30" s="19">
        <v>6200</v>
      </c>
      <c r="G30" s="19">
        <v>6200</v>
      </c>
      <c r="H30" s="19">
        <v>6200</v>
      </c>
      <c r="I30" s="19">
        <v>6200</v>
      </c>
      <c r="J30" s="19">
        <v>6200</v>
      </c>
      <c r="K30" s="19">
        <v>6200</v>
      </c>
      <c r="L30" s="19">
        <v>6200</v>
      </c>
      <c r="M30" s="19">
        <v>6200</v>
      </c>
      <c r="N30" s="19">
        <v>6200</v>
      </c>
      <c r="O30" s="19">
        <v>6200</v>
      </c>
      <c r="P30" s="19">
        <v>6200</v>
      </c>
      <c r="Q30" s="21">
        <v>0</v>
      </c>
      <c r="R30" s="21"/>
    </row>
    <row r="31" spans="1:255" s="26" customFormat="1" ht="12" thickBot="1" x14ac:dyDescent="0.25">
      <c r="A31" s="37" t="s">
        <v>845</v>
      </c>
      <c r="B31" s="22" t="s">
        <v>809</v>
      </c>
      <c r="C31" s="23">
        <f t="shared" ref="C31:P31" si="13">SUM(C29:C30)</f>
        <v>54482</v>
      </c>
      <c r="D31" s="23">
        <f t="shared" si="13"/>
        <v>56898</v>
      </c>
      <c r="E31" s="23">
        <f t="shared" si="13"/>
        <v>59314</v>
      </c>
      <c r="F31" s="23">
        <f t="shared" si="13"/>
        <v>61730</v>
      </c>
      <c r="G31" s="23">
        <f t="shared" si="13"/>
        <v>64146</v>
      </c>
      <c r="H31" s="23">
        <f t="shared" si="13"/>
        <v>66562</v>
      </c>
      <c r="I31" s="23">
        <f t="shared" si="13"/>
        <v>68978</v>
      </c>
      <c r="J31" s="23">
        <f t="shared" si="13"/>
        <v>71394</v>
      </c>
      <c r="K31" s="23">
        <f t="shared" si="13"/>
        <v>73810</v>
      </c>
      <c r="L31" s="23">
        <f t="shared" si="13"/>
        <v>76226</v>
      </c>
      <c r="M31" s="23">
        <f t="shared" si="13"/>
        <v>78642</v>
      </c>
      <c r="N31" s="23">
        <f t="shared" si="13"/>
        <v>81058</v>
      </c>
      <c r="O31" s="23">
        <f t="shared" si="13"/>
        <v>83474</v>
      </c>
      <c r="P31" s="23">
        <f t="shared" si="13"/>
        <v>85890</v>
      </c>
      <c r="Q31" s="27">
        <v>0</v>
      </c>
      <c r="R31" s="27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2" customFormat="1" ht="12.6" thickTop="1" x14ac:dyDescent="0.25">
      <c r="A32" s="79" t="s">
        <v>846</v>
      </c>
      <c r="B32" s="13" t="s">
        <v>824</v>
      </c>
      <c r="C32" s="19">
        <v>44180</v>
      </c>
      <c r="D32" s="19">
        <f t="shared" ref="D32:P32" si="14">C32+$Q$32</f>
        <v>46388</v>
      </c>
      <c r="E32" s="19">
        <f t="shared" si="14"/>
        <v>48596</v>
      </c>
      <c r="F32" s="19">
        <f t="shared" si="14"/>
        <v>50804</v>
      </c>
      <c r="G32" s="19">
        <f t="shared" si="14"/>
        <v>53012</v>
      </c>
      <c r="H32" s="19">
        <f t="shared" si="14"/>
        <v>55220</v>
      </c>
      <c r="I32" s="19">
        <f t="shared" si="14"/>
        <v>57428</v>
      </c>
      <c r="J32" s="19">
        <f t="shared" si="14"/>
        <v>59636</v>
      </c>
      <c r="K32" s="19">
        <f t="shared" si="14"/>
        <v>61844</v>
      </c>
      <c r="L32" s="19">
        <f t="shared" si="14"/>
        <v>64052</v>
      </c>
      <c r="M32" s="19">
        <f t="shared" si="14"/>
        <v>66260</v>
      </c>
      <c r="N32" s="19">
        <f t="shared" si="14"/>
        <v>68468</v>
      </c>
      <c r="O32" s="19">
        <f t="shared" si="14"/>
        <v>70676</v>
      </c>
      <c r="P32" s="19">
        <f t="shared" si="14"/>
        <v>72884</v>
      </c>
      <c r="Q32" s="21">
        <v>2208</v>
      </c>
      <c r="R32" s="21">
        <v>49335</v>
      </c>
    </row>
    <row r="33" spans="1:255" s="2" customFormat="1" ht="12" x14ac:dyDescent="0.25">
      <c r="A33" s="79" t="s">
        <v>847</v>
      </c>
      <c r="B33" s="13" t="s">
        <v>826</v>
      </c>
      <c r="C33" s="19">
        <v>6200</v>
      </c>
      <c r="D33" s="19">
        <v>6200</v>
      </c>
      <c r="E33" s="19">
        <v>6200</v>
      </c>
      <c r="F33" s="19">
        <v>6200</v>
      </c>
      <c r="G33" s="19">
        <v>6200</v>
      </c>
      <c r="H33" s="19">
        <v>6200</v>
      </c>
      <c r="I33" s="19">
        <v>6200</v>
      </c>
      <c r="J33" s="19">
        <v>6200</v>
      </c>
      <c r="K33" s="19">
        <v>6200</v>
      </c>
      <c r="L33" s="19">
        <v>6200</v>
      </c>
      <c r="M33" s="19">
        <v>6200</v>
      </c>
      <c r="N33" s="19">
        <v>6200</v>
      </c>
      <c r="O33" s="19">
        <v>6200</v>
      </c>
      <c r="P33" s="19">
        <v>6200</v>
      </c>
      <c r="Q33" s="21">
        <v>0</v>
      </c>
      <c r="R33" s="21"/>
    </row>
    <row r="34" spans="1:255" s="26" customFormat="1" ht="12" thickBot="1" x14ac:dyDescent="0.25">
      <c r="A34" s="37" t="s">
        <v>848</v>
      </c>
      <c r="B34" s="22" t="s">
        <v>809</v>
      </c>
      <c r="C34" s="23">
        <f t="shared" ref="C34:P34" si="15">SUM(C32:C33)</f>
        <v>50380</v>
      </c>
      <c r="D34" s="23">
        <f t="shared" si="15"/>
        <v>52588</v>
      </c>
      <c r="E34" s="23">
        <f t="shared" si="15"/>
        <v>54796</v>
      </c>
      <c r="F34" s="23">
        <f t="shared" si="15"/>
        <v>57004</v>
      </c>
      <c r="G34" s="23">
        <f t="shared" si="15"/>
        <v>59212</v>
      </c>
      <c r="H34" s="23">
        <f t="shared" si="15"/>
        <v>61420</v>
      </c>
      <c r="I34" s="23">
        <f t="shared" si="15"/>
        <v>63628</v>
      </c>
      <c r="J34" s="23">
        <f t="shared" si="15"/>
        <v>65836</v>
      </c>
      <c r="K34" s="23">
        <f t="shared" si="15"/>
        <v>68044</v>
      </c>
      <c r="L34" s="23">
        <f t="shared" si="15"/>
        <v>70252</v>
      </c>
      <c r="M34" s="23">
        <f t="shared" si="15"/>
        <v>72460</v>
      </c>
      <c r="N34" s="23">
        <f t="shared" si="15"/>
        <v>74668</v>
      </c>
      <c r="O34" s="23">
        <f t="shared" si="15"/>
        <v>76876</v>
      </c>
      <c r="P34" s="23">
        <f t="shared" si="15"/>
        <v>79084</v>
      </c>
      <c r="Q34" s="27">
        <v>0</v>
      </c>
      <c r="R34" s="27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13.8" thickTop="1" x14ac:dyDescent="0.25"/>
  </sheetData>
  <customSheetViews>
    <customSheetView guid="{E019E84E-0FE3-44DC-B641-AC0A46A13F67}">
      <selection activeCell="F14" sqref="F14"/>
      <pageMargins left="0" right="0" top="0" bottom="0" header="0" footer="0"/>
      <pageSetup paperSize="9" orientation="portrait" r:id="rId1"/>
    </customSheetView>
  </customSheetViews>
  <mergeCells count="1">
    <mergeCell ref="A7:K7"/>
  </mergeCells>
  <pageMargins left="0.7" right="0.7" top="0.75" bottom="0.75" header="0.3" footer="0.3"/>
  <pageSetup paperSize="9" orientation="portrait" r:id="rId2"/>
  <headerFooter>
    <oddFooter>&amp;C&amp;1#&amp;"Times New Roman"&amp;10&amp;K000000SENSITIVE BUT 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47"/>
  <sheetViews>
    <sheetView workbookViewId="0">
      <selection activeCell="H33" sqref="H33"/>
    </sheetView>
  </sheetViews>
  <sheetFormatPr defaultColWidth="9.109375" defaultRowHeight="12" x14ac:dyDescent="0.25"/>
  <cols>
    <col min="1" max="1" width="8.44140625" style="4" customWidth="1"/>
    <col min="2" max="2" width="10.5546875" style="36" customWidth="1"/>
    <col min="3" max="3" width="9.5546875" style="2" bestFit="1" customWidth="1"/>
    <col min="4" max="16" width="8.44140625" style="2" customWidth="1"/>
    <col min="17" max="17" width="8.44140625" style="7" customWidth="1"/>
    <col min="18" max="18" width="11.109375" style="2" customWidth="1"/>
    <col min="19" max="16384" width="9.109375" style="2"/>
  </cols>
  <sheetData>
    <row r="1" spans="1:255" x14ac:dyDescent="0.25">
      <c r="A1" s="2"/>
      <c r="B1" s="1"/>
      <c r="C1" s="1"/>
      <c r="F1" s="3"/>
      <c r="I1" s="4" t="s">
        <v>810</v>
      </c>
      <c r="Q1" s="5"/>
    </row>
    <row r="2" spans="1:255" s="4" customFormat="1" x14ac:dyDescent="0.25">
      <c r="C2" s="6"/>
      <c r="I2" s="4" t="s">
        <v>811</v>
      </c>
      <c r="Q2" s="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x14ac:dyDescent="0.25">
      <c r="A3" s="2"/>
      <c r="B3" s="1"/>
      <c r="C3" s="1"/>
      <c r="F3" s="3"/>
      <c r="I3" s="4" t="s">
        <v>812</v>
      </c>
      <c r="Q3" s="5"/>
    </row>
    <row r="4" spans="1:255" x14ac:dyDescent="0.25">
      <c r="B4" s="2"/>
      <c r="F4" s="3"/>
      <c r="I4" s="4" t="s">
        <v>813</v>
      </c>
      <c r="O4" s="3" t="s">
        <v>849</v>
      </c>
      <c r="P4" s="1"/>
      <c r="Q4" s="5"/>
    </row>
    <row r="5" spans="1:255" x14ac:dyDescent="0.25">
      <c r="A5" s="3" t="s">
        <v>815</v>
      </c>
      <c r="B5" s="2"/>
      <c r="F5" s="3"/>
      <c r="I5" s="4"/>
      <c r="O5" s="3"/>
      <c r="P5" s="1"/>
      <c r="Q5" s="5"/>
    </row>
    <row r="6" spans="1:255" x14ac:dyDescent="0.25">
      <c r="A6" s="3" t="s">
        <v>816</v>
      </c>
      <c r="B6" s="2"/>
      <c r="F6" s="3"/>
      <c r="I6" s="4"/>
      <c r="O6" s="3"/>
      <c r="P6" s="1"/>
      <c r="Q6" s="5"/>
    </row>
    <row r="7" spans="1:255" x14ac:dyDescent="0.25">
      <c r="A7" s="104" t="s">
        <v>817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O7" s="3"/>
      <c r="P7" s="1"/>
      <c r="Q7" s="5"/>
    </row>
    <row r="8" spans="1:255" ht="12.6" thickBot="1" x14ac:dyDescent="0.3">
      <c r="A8" s="3" t="s">
        <v>818</v>
      </c>
      <c r="B8" s="2"/>
      <c r="F8" s="3"/>
      <c r="Q8" s="5"/>
      <c r="R8" s="8"/>
    </row>
    <row r="9" spans="1:255" s="3" customFormat="1" ht="12.75" customHeight="1" thickTop="1" x14ac:dyDescent="0.25">
      <c r="A9" s="78" t="s">
        <v>819</v>
      </c>
      <c r="B9" s="9"/>
      <c r="C9" s="10" t="s">
        <v>820</v>
      </c>
      <c r="D9" s="10" t="s">
        <v>820</v>
      </c>
      <c r="E9" s="10" t="s">
        <v>820</v>
      </c>
      <c r="F9" s="10" t="s">
        <v>820</v>
      </c>
      <c r="G9" s="10" t="s">
        <v>820</v>
      </c>
      <c r="H9" s="10" t="s">
        <v>820</v>
      </c>
      <c r="I9" s="10" t="s">
        <v>820</v>
      </c>
      <c r="J9" s="10" t="s">
        <v>820</v>
      </c>
      <c r="K9" s="10" t="s">
        <v>820</v>
      </c>
      <c r="L9" s="10" t="s">
        <v>820</v>
      </c>
      <c r="M9" s="10" t="s">
        <v>820</v>
      </c>
      <c r="N9" s="10" t="s">
        <v>820</v>
      </c>
      <c r="O9" s="10" t="s">
        <v>820</v>
      </c>
      <c r="P9" s="10" t="s">
        <v>820</v>
      </c>
      <c r="Q9" s="11" t="s">
        <v>821</v>
      </c>
      <c r="R9" s="106" t="s">
        <v>822</v>
      </c>
      <c r="S9" s="2"/>
      <c r="T9" s="2"/>
      <c r="U9" s="2"/>
      <c r="V9" s="12"/>
      <c r="W9" s="12"/>
      <c r="X9" s="1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3" customFormat="1" ht="12.75" customHeight="1" x14ac:dyDescent="0.25">
      <c r="A10" s="79"/>
      <c r="B10" s="13"/>
      <c r="C10" s="14">
        <v>1</v>
      </c>
      <c r="D10" s="14">
        <v>2</v>
      </c>
      <c r="E10" s="14">
        <v>3</v>
      </c>
      <c r="F10" s="14">
        <v>4</v>
      </c>
      <c r="G10" s="14">
        <v>5</v>
      </c>
      <c r="H10" s="14">
        <v>6</v>
      </c>
      <c r="I10" s="14">
        <v>7</v>
      </c>
      <c r="J10" s="14">
        <v>8</v>
      </c>
      <c r="K10" s="14">
        <v>9</v>
      </c>
      <c r="L10" s="14">
        <v>10</v>
      </c>
      <c r="M10" s="14">
        <v>11</v>
      </c>
      <c r="N10" s="14">
        <v>12</v>
      </c>
      <c r="O10" s="14">
        <v>13</v>
      </c>
      <c r="P10" s="14">
        <v>14</v>
      </c>
      <c r="Q10" s="15"/>
      <c r="R10" s="107"/>
      <c r="S10" s="2"/>
      <c r="T10" s="1"/>
      <c r="U10" s="2"/>
      <c r="V10" s="16"/>
      <c r="W10" s="17"/>
      <c r="X10" s="18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x14ac:dyDescent="0.25">
      <c r="A11" s="79" t="s">
        <v>850</v>
      </c>
      <c r="B11" s="13" t="s">
        <v>824</v>
      </c>
      <c r="C11" s="19">
        <v>385050</v>
      </c>
      <c r="D11" s="19">
        <f t="shared" ref="D11:P11" si="0">C11+$Q$11</f>
        <v>404302</v>
      </c>
      <c r="E11" s="19">
        <f t="shared" si="0"/>
        <v>423554</v>
      </c>
      <c r="F11" s="19">
        <f t="shared" si="0"/>
        <v>442806</v>
      </c>
      <c r="G11" s="19">
        <f t="shared" si="0"/>
        <v>462058</v>
      </c>
      <c r="H11" s="19">
        <f t="shared" si="0"/>
        <v>481310</v>
      </c>
      <c r="I11" s="19">
        <f t="shared" si="0"/>
        <v>500562</v>
      </c>
      <c r="J11" s="19">
        <f t="shared" si="0"/>
        <v>519814</v>
      </c>
      <c r="K11" s="19">
        <f t="shared" si="0"/>
        <v>539066</v>
      </c>
      <c r="L11" s="19">
        <f t="shared" si="0"/>
        <v>558318</v>
      </c>
      <c r="M11" s="19">
        <f t="shared" si="0"/>
        <v>577570</v>
      </c>
      <c r="N11" s="19">
        <f t="shared" si="0"/>
        <v>596822</v>
      </c>
      <c r="O11" s="19">
        <f t="shared" si="0"/>
        <v>616074</v>
      </c>
      <c r="P11" s="19">
        <f t="shared" si="0"/>
        <v>635326</v>
      </c>
      <c r="Q11" s="20">
        <v>19252</v>
      </c>
      <c r="R11" s="21">
        <v>87665</v>
      </c>
      <c r="T11" s="6"/>
      <c r="V11" s="16"/>
      <c r="W11" s="17"/>
      <c r="X11" s="18"/>
    </row>
    <row r="12" spans="1:255" x14ac:dyDescent="0.25">
      <c r="A12" s="79" t="s">
        <v>851</v>
      </c>
      <c r="B12" s="13" t="s">
        <v>826</v>
      </c>
      <c r="C12" s="19">
        <v>6200</v>
      </c>
      <c r="D12" s="19">
        <v>6200</v>
      </c>
      <c r="E12" s="19">
        <v>6200</v>
      </c>
      <c r="F12" s="19">
        <v>6200</v>
      </c>
      <c r="G12" s="19">
        <v>6200</v>
      </c>
      <c r="H12" s="19">
        <v>6200</v>
      </c>
      <c r="I12" s="19">
        <v>6200</v>
      </c>
      <c r="J12" s="19">
        <v>6200</v>
      </c>
      <c r="K12" s="19">
        <v>6200</v>
      </c>
      <c r="L12" s="19">
        <v>6200</v>
      </c>
      <c r="M12" s="19">
        <v>6200</v>
      </c>
      <c r="N12" s="19">
        <v>6200</v>
      </c>
      <c r="O12" s="19">
        <v>6200</v>
      </c>
      <c r="P12" s="19">
        <v>6200</v>
      </c>
      <c r="Q12" s="21">
        <v>0</v>
      </c>
      <c r="R12" s="21"/>
      <c r="T12" s="6"/>
      <c r="V12" s="16"/>
      <c r="W12" s="17"/>
      <c r="X12" s="18"/>
    </row>
    <row r="13" spans="1:255" s="26" customFormat="1" ht="12.6" thickBot="1" x14ac:dyDescent="0.3">
      <c r="A13" s="79" t="s">
        <v>852</v>
      </c>
      <c r="B13" s="22" t="s">
        <v>809</v>
      </c>
      <c r="C13" s="23">
        <f t="shared" ref="C13:P13" si="1">SUM(C11:C12)</f>
        <v>391250</v>
      </c>
      <c r="D13" s="23">
        <f t="shared" si="1"/>
        <v>410502</v>
      </c>
      <c r="E13" s="23">
        <f t="shared" si="1"/>
        <v>429754</v>
      </c>
      <c r="F13" s="23">
        <f t="shared" si="1"/>
        <v>449006</v>
      </c>
      <c r="G13" s="23">
        <f t="shared" si="1"/>
        <v>468258</v>
      </c>
      <c r="H13" s="23">
        <f t="shared" si="1"/>
        <v>487510</v>
      </c>
      <c r="I13" s="23">
        <f t="shared" si="1"/>
        <v>506762</v>
      </c>
      <c r="J13" s="23">
        <f t="shared" si="1"/>
        <v>526014</v>
      </c>
      <c r="K13" s="23">
        <f t="shared" si="1"/>
        <v>545266</v>
      </c>
      <c r="L13" s="23">
        <f t="shared" si="1"/>
        <v>564518</v>
      </c>
      <c r="M13" s="23">
        <f t="shared" si="1"/>
        <v>583770</v>
      </c>
      <c r="N13" s="23">
        <f t="shared" si="1"/>
        <v>603022</v>
      </c>
      <c r="O13" s="23">
        <f t="shared" si="1"/>
        <v>622274</v>
      </c>
      <c r="P13" s="23">
        <f t="shared" si="1"/>
        <v>641526</v>
      </c>
      <c r="Q13" s="24">
        <v>0</v>
      </c>
      <c r="R13" s="24"/>
      <c r="S13" s="2"/>
      <c r="T13" s="25"/>
      <c r="U13" s="2"/>
      <c r="V13" s="16"/>
      <c r="W13" s="17"/>
      <c r="X13" s="1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12.6" thickTop="1" x14ac:dyDescent="0.25">
      <c r="A14" s="79" t="s">
        <v>853</v>
      </c>
      <c r="B14" s="13" t="s">
        <v>824</v>
      </c>
      <c r="C14" s="19">
        <v>292419</v>
      </c>
      <c r="D14" s="19">
        <f t="shared" ref="D14:P14" si="2">C14+$Q$14</f>
        <v>307039</v>
      </c>
      <c r="E14" s="19">
        <f t="shared" si="2"/>
        <v>321659</v>
      </c>
      <c r="F14" s="19">
        <f t="shared" si="2"/>
        <v>336279</v>
      </c>
      <c r="G14" s="19">
        <f t="shared" si="2"/>
        <v>350899</v>
      </c>
      <c r="H14" s="19">
        <f t="shared" si="2"/>
        <v>365519</v>
      </c>
      <c r="I14" s="19">
        <f t="shared" si="2"/>
        <v>380139</v>
      </c>
      <c r="J14" s="19">
        <f t="shared" si="2"/>
        <v>394759</v>
      </c>
      <c r="K14" s="19">
        <f t="shared" si="2"/>
        <v>409379</v>
      </c>
      <c r="L14" s="19">
        <f t="shared" si="2"/>
        <v>423999</v>
      </c>
      <c r="M14" s="19">
        <f t="shared" si="2"/>
        <v>438619</v>
      </c>
      <c r="N14" s="19">
        <f t="shared" si="2"/>
        <v>453239</v>
      </c>
      <c r="O14" s="19">
        <f t="shared" si="2"/>
        <v>467859</v>
      </c>
      <c r="P14" s="19">
        <f t="shared" si="2"/>
        <v>482479</v>
      </c>
      <c r="Q14" s="20">
        <v>14620</v>
      </c>
      <c r="R14" s="21">
        <v>87665</v>
      </c>
      <c r="T14" s="6"/>
      <c r="V14" s="16"/>
      <c r="W14" s="17"/>
      <c r="X14" s="18"/>
    </row>
    <row r="15" spans="1:255" x14ac:dyDescent="0.25">
      <c r="A15" s="79" t="s">
        <v>854</v>
      </c>
      <c r="B15" s="13" t="s">
        <v>826</v>
      </c>
      <c r="C15" s="19">
        <v>6200</v>
      </c>
      <c r="D15" s="19">
        <v>6200</v>
      </c>
      <c r="E15" s="19">
        <v>6200</v>
      </c>
      <c r="F15" s="19">
        <v>6200</v>
      </c>
      <c r="G15" s="19">
        <v>6200</v>
      </c>
      <c r="H15" s="19">
        <v>6200</v>
      </c>
      <c r="I15" s="19">
        <v>6200</v>
      </c>
      <c r="J15" s="19">
        <v>6200</v>
      </c>
      <c r="K15" s="19">
        <v>6200</v>
      </c>
      <c r="L15" s="19">
        <v>6200</v>
      </c>
      <c r="M15" s="19">
        <v>6200</v>
      </c>
      <c r="N15" s="19">
        <v>6200</v>
      </c>
      <c r="O15" s="19">
        <v>6200</v>
      </c>
      <c r="P15" s="19">
        <v>6200</v>
      </c>
      <c r="Q15" s="21">
        <v>0</v>
      </c>
      <c r="R15" s="21"/>
      <c r="T15" s="6"/>
      <c r="V15" s="16"/>
      <c r="W15" s="17"/>
      <c r="X15" s="18"/>
    </row>
    <row r="16" spans="1:255" s="26" customFormat="1" ht="12.6" thickBot="1" x14ac:dyDescent="0.3">
      <c r="A16" s="79" t="s">
        <v>855</v>
      </c>
      <c r="B16" s="22" t="s">
        <v>809</v>
      </c>
      <c r="C16" s="23">
        <f t="shared" ref="C16:P16" si="3">SUM(C14:C15)</f>
        <v>298619</v>
      </c>
      <c r="D16" s="23">
        <f t="shared" si="3"/>
        <v>313239</v>
      </c>
      <c r="E16" s="23">
        <f t="shared" si="3"/>
        <v>327859</v>
      </c>
      <c r="F16" s="23">
        <f t="shared" si="3"/>
        <v>342479</v>
      </c>
      <c r="G16" s="23">
        <f t="shared" si="3"/>
        <v>357099</v>
      </c>
      <c r="H16" s="23">
        <f t="shared" si="3"/>
        <v>371719</v>
      </c>
      <c r="I16" s="23">
        <f t="shared" si="3"/>
        <v>386339</v>
      </c>
      <c r="J16" s="23">
        <f t="shared" si="3"/>
        <v>400959</v>
      </c>
      <c r="K16" s="23">
        <f t="shared" si="3"/>
        <v>415579</v>
      </c>
      <c r="L16" s="23">
        <f t="shared" si="3"/>
        <v>430199</v>
      </c>
      <c r="M16" s="23">
        <f t="shared" si="3"/>
        <v>444819</v>
      </c>
      <c r="N16" s="23">
        <f t="shared" si="3"/>
        <v>459439</v>
      </c>
      <c r="O16" s="23">
        <f t="shared" si="3"/>
        <v>474059</v>
      </c>
      <c r="P16" s="23">
        <f t="shared" si="3"/>
        <v>488679</v>
      </c>
      <c r="Q16" s="24">
        <v>0</v>
      </c>
      <c r="R16" s="24"/>
      <c r="S16" s="2"/>
      <c r="T16" s="6"/>
      <c r="U16" s="2"/>
      <c r="V16" s="16"/>
      <c r="W16" s="17"/>
      <c r="X16" s="18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12.6" thickTop="1" x14ac:dyDescent="0.25">
      <c r="A17" s="79" t="s">
        <v>856</v>
      </c>
      <c r="B17" s="13" t="s">
        <v>824</v>
      </c>
      <c r="C17" s="19">
        <v>249644</v>
      </c>
      <c r="D17" s="19">
        <f t="shared" ref="D17:P17" si="4">C17+$Q$17</f>
        <v>262126</v>
      </c>
      <c r="E17" s="19">
        <f t="shared" si="4"/>
        <v>274608</v>
      </c>
      <c r="F17" s="19">
        <f t="shared" si="4"/>
        <v>287090</v>
      </c>
      <c r="G17" s="19">
        <f t="shared" si="4"/>
        <v>299572</v>
      </c>
      <c r="H17" s="19">
        <f t="shared" si="4"/>
        <v>312054</v>
      </c>
      <c r="I17" s="19">
        <f t="shared" si="4"/>
        <v>324536</v>
      </c>
      <c r="J17" s="19">
        <f t="shared" si="4"/>
        <v>337018</v>
      </c>
      <c r="K17" s="19">
        <f t="shared" si="4"/>
        <v>349500</v>
      </c>
      <c r="L17" s="19">
        <f t="shared" si="4"/>
        <v>361982</v>
      </c>
      <c r="M17" s="19">
        <f t="shared" si="4"/>
        <v>374464</v>
      </c>
      <c r="N17" s="19">
        <f t="shared" si="4"/>
        <v>386946</v>
      </c>
      <c r="O17" s="19">
        <f t="shared" si="4"/>
        <v>399428</v>
      </c>
      <c r="P17" s="19">
        <f t="shared" si="4"/>
        <v>411910</v>
      </c>
      <c r="Q17" s="20">
        <v>12482</v>
      </c>
      <c r="R17" s="21">
        <v>87665</v>
      </c>
      <c r="T17" s="6"/>
      <c r="V17" s="16"/>
      <c r="W17" s="17"/>
      <c r="X17" s="18"/>
    </row>
    <row r="18" spans="1:255" x14ac:dyDescent="0.25">
      <c r="A18" s="79" t="s">
        <v>857</v>
      </c>
      <c r="B18" s="13" t="s">
        <v>826</v>
      </c>
      <c r="C18" s="19">
        <v>6200</v>
      </c>
      <c r="D18" s="19">
        <v>6200</v>
      </c>
      <c r="E18" s="19">
        <v>6200</v>
      </c>
      <c r="F18" s="19">
        <v>6200</v>
      </c>
      <c r="G18" s="19">
        <v>6200</v>
      </c>
      <c r="H18" s="19">
        <v>6200</v>
      </c>
      <c r="I18" s="19">
        <v>6200</v>
      </c>
      <c r="J18" s="19">
        <v>6200</v>
      </c>
      <c r="K18" s="19">
        <v>6200</v>
      </c>
      <c r="L18" s="19">
        <v>6200</v>
      </c>
      <c r="M18" s="19">
        <v>6200</v>
      </c>
      <c r="N18" s="19">
        <v>6200</v>
      </c>
      <c r="O18" s="19">
        <v>6200</v>
      </c>
      <c r="P18" s="19">
        <v>6200</v>
      </c>
      <c r="Q18" s="21">
        <v>0</v>
      </c>
      <c r="R18" s="21"/>
      <c r="T18" s="6"/>
      <c r="V18" s="16"/>
      <c r="W18" s="17"/>
      <c r="X18" s="18"/>
    </row>
    <row r="19" spans="1:255" s="26" customFormat="1" ht="12.6" thickBot="1" x14ac:dyDescent="0.3">
      <c r="A19" s="79" t="s">
        <v>858</v>
      </c>
      <c r="B19" s="22" t="s">
        <v>809</v>
      </c>
      <c r="C19" s="23">
        <f t="shared" ref="C19:P19" si="5">SUM(C17:C18)</f>
        <v>255844</v>
      </c>
      <c r="D19" s="23">
        <f t="shared" si="5"/>
        <v>268326</v>
      </c>
      <c r="E19" s="23">
        <f t="shared" si="5"/>
        <v>280808</v>
      </c>
      <c r="F19" s="23">
        <f t="shared" si="5"/>
        <v>293290</v>
      </c>
      <c r="G19" s="23">
        <f t="shared" si="5"/>
        <v>305772</v>
      </c>
      <c r="H19" s="23">
        <f t="shared" si="5"/>
        <v>318254</v>
      </c>
      <c r="I19" s="23">
        <f t="shared" si="5"/>
        <v>330736</v>
      </c>
      <c r="J19" s="23">
        <f t="shared" si="5"/>
        <v>343218</v>
      </c>
      <c r="K19" s="23">
        <f t="shared" si="5"/>
        <v>355700</v>
      </c>
      <c r="L19" s="23">
        <f t="shared" si="5"/>
        <v>368182</v>
      </c>
      <c r="M19" s="23">
        <f t="shared" si="5"/>
        <v>380664</v>
      </c>
      <c r="N19" s="23">
        <f t="shared" si="5"/>
        <v>393146</v>
      </c>
      <c r="O19" s="23">
        <f t="shared" si="5"/>
        <v>405628</v>
      </c>
      <c r="P19" s="23">
        <f t="shared" si="5"/>
        <v>418110</v>
      </c>
      <c r="Q19" s="27">
        <v>0</v>
      </c>
      <c r="R19" s="27"/>
      <c r="S19" s="2"/>
      <c r="T19" s="6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12.6" thickTop="1" x14ac:dyDescent="0.25">
      <c r="A20" s="79" t="s">
        <v>859</v>
      </c>
      <c r="B20" s="13" t="s">
        <v>824</v>
      </c>
      <c r="C20" s="19">
        <v>195606</v>
      </c>
      <c r="D20" s="19">
        <f t="shared" ref="D20:P20" si="6">C20+$Q$20</f>
        <v>205388</v>
      </c>
      <c r="E20" s="19">
        <f t="shared" si="6"/>
        <v>215170</v>
      </c>
      <c r="F20" s="19">
        <f t="shared" si="6"/>
        <v>224952</v>
      </c>
      <c r="G20" s="19">
        <f t="shared" si="6"/>
        <v>234734</v>
      </c>
      <c r="H20" s="19">
        <f t="shared" si="6"/>
        <v>244516</v>
      </c>
      <c r="I20" s="19">
        <f t="shared" si="6"/>
        <v>254298</v>
      </c>
      <c r="J20" s="19">
        <f t="shared" si="6"/>
        <v>264080</v>
      </c>
      <c r="K20" s="19">
        <f t="shared" si="6"/>
        <v>273862</v>
      </c>
      <c r="L20" s="19">
        <f t="shared" si="6"/>
        <v>283644</v>
      </c>
      <c r="M20" s="19">
        <f t="shared" si="6"/>
        <v>293426</v>
      </c>
      <c r="N20" s="19">
        <f t="shared" si="6"/>
        <v>303208</v>
      </c>
      <c r="O20" s="19">
        <f t="shared" si="6"/>
        <v>312990</v>
      </c>
      <c r="P20" s="19">
        <f t="shared" si="6"/>
        <v>322772</v>
      </c>
      <c r="Q20" s="20">
        <v>9782</v>
      </c>
      <c r="R20" s="21">
        <v>87665</v>
      </c>
      <c r="T20" s="6"/>
    </row>
    <row r="21" spans="1:255" x14ac:dyDescent="0.25">
      <c r="A21" s="79" t="s">
        <v>860</v>
      </c>
      <c r="B21" s="13" t="s">
        <v>826</v>
      </c>
      <c r="C21" s="19">
        <v>6200</v>
      </c>
      <c r="D21" s="19">
        <v>6200</v>
      </c>
      <c r="E21" s="19">
        <v>6200</v>
      </c>
      <c r="F21" s="19">
        <v>6200</v>
      </c>
      <c r="G21" s="19">
        <v>6200</v>
      </c>
      <c r="H21" s="19">
        <v>6200</v>
      </c>
      <c r="I21" s="19">
        <v>6200</v>
      </c>
      <c r="J21" s="19">
        <v>6200</v>
      </c>
      <c r="K21" s="19">
        <v>6200</v>
      </c>
      <c r="L21" s="19">
        <v>6200</v>
      </c>
      <c r="M21" s="19">
        <v>6200</v>
      </c>
      <c r="N21" s="19">
        <v>6200</v>
      </c>
      <c r="O21" s="19">
        <v>6200</v>
      </c>
      <c r="P21" s="19">
        <v>6200</v>
      </c>
      <c r="Q21" s="21">
        <v>0</v>
      </c>
      <c r="R21" s="21"/>
      <c r="T21" s="6"/>
    </row>
    <row r="22" spans="1:255" s="26" customFormat="1" ht="12.6" thickBot="1" x14ac:dyDescent="0.3">
      <c r="A22" s="79" t="s">
        <v>861</v>
      </c>
      <c r="B22" s="22" t="s">
        <v>809</v>
      </c>
      <c r="C22" s="23">
        <f t="shared" ref="C22:P22" si="7">SUM(C20:C21)</f>
        <v>201806</v>
      </c>
      <c r="D22" s="23">
        <f t="shared" si="7"/>
        <v>211588</v>
      </c>
      <c r="E22" s="23">
        <f t="shared" si="7"/>
        <v>221370</v>
      </c>
      <c r="F22" s="23">
        <f t="shared" si="7"/>
        <v>231152</v>
      </c>
      <c r="G22" s="23">
        <f t="shared" si="7"/>
        <v>240934</v>
      </c>
      <c r="H22" s="23">
        <f t="shared" si="7"/>
        <v>250716</v>
      </c>
      <c r="I22" s="23">
        <f t="shared" si="7"/>
        <v>260498</v>
      </c>
      <c r="J22" s="23">
        <f t="shared" si="7"/>
        <v>270280</v>
      </c>
      <c r="K22" s="23">
        <f t="shared" si="7"/>
        <v>280062</v>
      </c>
      <c r="L22" s="23">
        <f t="shared" si="7"/>
        <v>289844</v>
      </c>
      <c r="M22" s="23">
        <f t="shared" si="7"/>
        <v>299626</v>
      </c>
      <c r="N22" s="23">
        <f t="shared" si="7"/>
        <v>309408</v>
      </c>
      <c r="O22" s="23">
        <f t="shared" si="7"/>
        <v>319190</v>
      </c>
      <c r="P22" s="23">
        <f t="shared" si="7"/>
        <v>328972</v>
      </c>
      <c r="Q22" s="27">
        <v>0</v>
      </c>
      <c r="R22" s="27"/>
      <c r="S22" s="2"/>
      <c r="T22" s="6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ht="12.6" thickTop="1" x14ac:dyDescent="0.25">
      <c r="A23" s="79" t="s">
        <v>823</v>
      </c>
      <c r="B23" s="13" t="s">
        <v>824</v>
      </c>
      <c r="C23" s="19">
        <v>137329</v>
      </c>
      <c r="D23" s="19">
        <f t="shared" ref="D23:P23" si="8">C23+$Q$23</f>
        <v>144196</v>
      </c>
      <c r="E23" s="19">
        <f t="shared" si="8"/>
        <v>151063</v>
      </c>
      <c r="F23" s="19">
        <f t="shared" si="8"/>
        <v>157930</v>
      </c>
      <c r="G23" s="19">
        <f t="shared" si="8"/>
        <v>164797</v>
      </c>
      <c r="H23" s="19">
        <f t="shared" si="8"/>
        <v>171664</v>
      </c>
      <c r="I23" s="19">
        <f t="shared" si="8"/>
        <v>178531</v>
      </c>
      <c r="J23" s="19">
        <f t="shared" si="8"/>
        <v>185398</v>
      </c>
      <c r="K23" s="19">
        <f t="shared" si="8"/>
        <v>192265</v>
      </c>
      <c r="L23" s="19">
        <f t="shared" si="8"/>
        <v>199132</v>
      </c>
      <c r="M23" s="19">
        <f t="shared" si="8"/>
        <v>205999</v>
      </c>
      <c r="N23" s="19">
        <f t="shared" si="8"/>
        <v>212866</v>
      </c>
      <c r="O23" s="19">
        <f t="shared" si="8"/>
        <v>219733</v>
      </c>
      <c r="P23" s="19">
        <f t="shared" si="8"/>
        <v>226600</v>
      </c>
      <c r="Q23" s="20">
        <v>6867</v>
      </c>
      <c r="R23" s="21">
        <v>87665</v>
      </c>
      <c r="T23" s="6"/>
    </row>
    <row r="24" spans="1:255" x14ac:dyDescent="0.25">
      <c r="A24" s="79" t="s">
        <v>825</v>
      </c>
      <c r="B24" s="13" t="s">
        <v>826</v>
      </c>
      <c r="C24" s="19">
        <v>6200</v>
      </c>
      <c r="D24" s="19">
        <v>6200</v>
      </c>
      <c r="E24" s="19">
        <v>6200</v>
      </c>
      <c r="F24" s="19">
        <v>6200</v>
      </c>
      <c r="G24" s="19">
        <v>6200</v>
      </c>
      <c r="H24" s="19">
        <v>6200</v>
      </c>
      <c r="I24" s="19">
        <v>6200</v>
      </c>
      <c r="J24" s="19">
        <v>6200</v>
      </c>
      <c r="K24" s="19">
        <v>6200</v>
      </c>
      <c r="L24" s="19">
        <v>6200</v>
      </c>
      <c r="M24" s="19">
        <v>6200</v>
      </c>
      <c r="N24" s="19">
        <v>6200</v>
      </c>
      <c r="O24" s="19">
        <v>6200</v>
      </c>
      <c r="P24" s="19">
        <v>6200</v>
      </c>
      <c r="Q24" s="21">
        <v>0</v>
      </c>
      <c r="R24" s="21"/>
      <c r="T24" s="6"/>
    </row>
    <row r="25" spans="1:255" s="30" customFormat="1" ht="12.6" thickBot="1" x14ac:dyDescent="0.3">
      <c r="A25" s="79" t="s">
        <v>827</v>
      </c>
      <c r="B25" s="28" t="s">
        <v>809</v>
      </c>
      <c r="C25" s="23">
        <f t="shared" ref="C25:P25" si="9">SUM(C23:C24)</f>
        <v>143529</v>
      </c>
      <c r="D25" s="23">
        <f t="shared" si="9"/>
        <v>150396</v>
      </c>
      <c r="E25" s="23">
        <f t="shared" si="9"/>
        <v>157263</v>
      </c>
      <c r="F25" s="23">
        <f t="shared" si="9"/>
        <v>164130</v>
      </c>
      <c r="G25" s="23">
        <f t="shared" si="9"/>
        <v>170997</v>
      </c>
      <c r="H25" s="23">
        <f t="shared" si="9"/>
        <v>177864</v>
      </c>
      <c r="I25" s="23">
        <f t="shared" si="9"/>
        <v>184731</v>
      </c>
      <c r="J25" s="23">
        <f t="shared" si="9"/>
        <v>191598</v>
      </c>
      <c r="K25" s="23">
        <f t="shared" si="9"/>
        <v>198465</v>
      </c>
      <c r="L25" s="23">
        <f t="shared" si="9"/>
        <v>205332</v>
      </c>
      <c r="M25" s="23">
        <f t="shared" si="9"/>
        <v>212199</v>
      </c>
      <c r="N25" s="23">
        <f t="shared" si="9"/>
        <v>219066</v>
      </c>
      <c r="O25" s="23">
        <f t="shared" si="9"/>
        <v>225933</v>
      </c>
      <c r="P25" s="23">
        <f t="shared" si="9"/>
        <v>232800</v>
      </c>
      <c r="Q25" s="29">
        <v>0</v>
      </c>
      <c r="R25" s="29"/>
      <c r="S25" s="2"/>
      <c r="T25" s="6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12.6" thickTop="1" x14ac:dyDescent="0.25">
      <c r="A26" s="79" t="s">
        <v>828</v>
      </c>
      <c r="B26" s="13" t="s">
        <v>824</v>
      </c>
      <c r="C26" s="19">
        <v>115088</v>
      </c>
      <c r="D26" s="19">
        <f t="shared" ref="D26:P26" si="10">C26+$Q$26</f>
        <v>120843</v>
      </c>
      <c r="E26" s="19">
        <f t="shared" si="10"/>
        <v>126598</v>
      </c>
      <c r="F26" s="19">
        <f t="shared" si="10"/>
        <v>132353</v>
      </c>
      <c r="G26" s="19">
        <f t="shared" si="10"/>
        <v>138108</v>
      </c>
      <c r="H26" s="19">
        <f t="shared" si="10"/>
        <v>143863</v>
      </c>
      <c r="I26" s="19">
        <f t="shared" si="10"/>
        <v>149618</v>
      </c>
      <c r="J26" s="19">
        <f t="shared" si="10"/>
        <v>155373</v>
      </c>
      <c r="K26" s="19">
        <f t="shared" si="10"/>
        <v>161128</v>
      </c>
      <c r="L26" s="19">
        <f t="shared" si="10"/>
        <v>166883</v>
      </c>
      <c r="M26" s="19">
        <f t="shared" si="10"/>
        <v>172638</v>
      </c>
      <c r="N26" s="19">
        <f t="shared" si="10"/>
        <v>178393</v>
      </c>
      <c r="O26" s="19">
        <f t="shared" si="10"/>
        <v>184148</v>
      </c>
      <c r="P26" s="19">
        <f t="shared" si="10"/>
        <v>189903</v>
      </c>
      <c r="Q26" s="21">
        <v>5755</v>
      </c>
      <c r="R26" s="21">
        <v>69575</v>
      </c>
      <c r="T26" s="6"/>
    </row>
    <row r="27" spans="1:255" x14ac:dyDescent="0.25">
      <c r="A27" s="79" t="s">
        <v>829</v>
      </c>
      <c r="B27" s="13" t="s">
        <v>826</v>
      </c>
      <c r="C27" s="19">
        <v>6200</v>
      </c>
      <c r="D27" s="19">
        <v>6200</v>
      </c>
      <c r="E27" s="19">
        <v>6200</v>
      </c>
      <c r="F27" s="19">
        <v>6200</v>
      </c>
      <c r="G27" s="19">
        <v>6200</v>
      </c>
      <c r="H27" s="19">
        <v>6200</v>
      </c>
      <c r="I27" s="19">
        <v>6200</v>
      </c>
      <c r="J27" s="19">
        <v>6200</v>
      </c>
      <c r="K27" s="19">
        <v>6200</v>
      </c>
      <c r="L27" s="19">
        <v>6200</v>
      </c>
      <c r="M27" s="19">
        <v>6200</v>
      </c>
      <c r="N27" s="19">
        <v>6200</v>
      </c>
      <c r="O27" s="19">
        <v>6200</v>
      </c>
      <c r="P27" s="19">
        <v>6200</v>
      </c>
      <c r="Q27" s="21">
        <v>0</v>
      </c>
      <c r="R27" s="21"/>
      <c r="T27" s="6"/>
    </row>
    <row r="28" spans="1:255" s="26" customFormat="1" ht="12.6" thickBot="1" x14ac:dyDescent="0.3">
      <c r="A28" s="79" t="s">
        <v>830</v>
      </c>
      <c r="B28" s="22" t="s">
        <v>809</v>
      </c>
      <c r="C28" s="23">
        <f t="shared" ref="C28:P28" si="11">SUM(C26:C27)</f>
        <v>121288</v>
      </c>
      <c r="D28" s="23">
        <f t="shared" si="11"/>
        <v>127043</v>
      </c>
      <c r="E28" s="23">
        <f t="shared" si="11"/>
        <v>132798</v>
      </c>
      <c r="F28" s="23">
        <f t="shared" si="11"/>
        <v>138553</v>
      </c>
      <c r="G28" s="23">
        <f t="shared" si="11"/>
        <v>144308</v>
      </c>
      <c r="H28" s="23">
        <f t="shared" si="11"/>
        <v>150063</v>
      </c>
      <c r="I28" s="23">
        <f t="shared" si="11"/>
        <v>155818</v>
      </c>
      <c r="J28" s="23">
        <f t="shared" si="11"/>
        <v>161573</v>
      </c>
      <c r="K28" s="23">
        <f t="shared" si="11"/>
        <v>167328</v>
      </c>
      <c r="L28" s="23">
        <f t="shared" si="11"/>
        <v>173083</v>
      </c>
      <c r="M28" s="23">
        <f t="shared" si="11"/>
        <v>178838</v>
      </c>
      <c r="N28" s="23">
        <f t="shared" si="11"/>
        <v>184593</v>
      </c>
      <c r="O28" s="23">
        <f t="shared" si="11"/>
        <v>190348</v>
      </c>
      <c r="P28" s="23">
        <f t="shared" si="11"/>
        <v>196103</v>
      </c>
      <c r="Q28" s="27">
        <v>0</v>
      </c>
      <c r="R28" s="27"/>
      <c r="S28" s="2"/>
      <c r="T28" s="6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ht="12.6" thickTop="1" x14ac:dyDescent="0.25">
      <c r="A29" s="79" t="s">
        <v>831</v>
      </c>
      <c r="B29" s="13" t="s">
        <v>824</v>
      </c>
      <c r="C29" s="19">
        <v>90149</v>
      </c>
      <c r="D29" s="19">
        <f t="shared" ref="D29:P29" si="12">C29+$Q$29</f>
        <v>94656</v>
      </c>
      <c r="E29" s="19">
        <f t="shared" si="12"/>
        <v>99163</v>
      </c>
      <c r="F29" s="19">
        <f t="shared" si="12"/>
        <v>103670</v>
      </c>
      <c r="G29" s="19">
        <f t="shared" si="12"/>
        <v>108177</v>
      </c>
      <c r="H29" s="19">
        <f t="shared" si="12"/>
        <v>112684</v>
      </c>
      <c r="I29" s="19">
        <f t="shared" si="12"/>
        <v>117191</v>
      </c>
      <c r="J29" s="19">
        <f t="shared" si="12"/>
        <v>121698</v>
      </c>
      <c r="K29" s="19">
        <f t="shared" si="12"/>
        <v>126205</v>
      </c>
      <c r="L29" s="19">
        <f t="shared" si="12"/>
        <v>130712</v>
      </c>
      <c r="M29" s="19">
        <f t="shared" si="12"/>
        <v>135219</v>
      </c>
      <c r="N29" s="19">
        <f t="shared" si="12"/>
        <v>139726</v>
      </c>
      <c r="O29" s="19">
        <f t="shared" si="12"/>
        <v>144233</v>
      </c>
      <c r="P29" s="19">
        <f t="shared" si="12"/>
        <v>148740</v>
      </c>
      <c r="Q29" s="21">
        <v>4507</v>
      </c>
      <c r="R29" s="21">
        <v>69575</v>
      </c>
      <c r="T29" s="6"/>
    </row>
    <row r="30" spans="1:255" x14ac:dyDescent="0.25">
      <c r="A30" s="79" t="s">
        <v>832</v>
      </c>
      <c r="B30" s="13" t="s">
        <v>826</v>
      </c>
      <c r="C30" s="19">
        <v>6200</v>
      </c>
      <c r="D30" s="19">
        <v>6200</v>
      </c>
      <c r="E30" s="19">
        <v>6200</v>
      </c>
      <c r="F30" s="19">
        <v>6200</v>
      </c>
      <c r="G30" s="19">
        <v>6200</v>
      </c>
      <c r="H30" s="19">
        <v>6200</v>
      </c>
      <c r="I30" s="19">
        <v>6200</v>
      </c>
      <c r="J30" s="19">
        <v>6200</v>
      </c>
      <c r="K30" s="19">
        <v>6200</v>
      </c>
      <c r="L30" s="19">
        <v>6200</v>
      </c>
      <c r="M30" s="19">
        <v>6200</v>
      </c>
      <c r="N30" s="19">
        <v>6200</v>
      </c>
      <c r="O30" s="19">
        <v>6200</v>
      </c>
      <c r="P30" s="19">
        <v>6200</v>
      </c>
      <c r="Q30" s="21">
        <v>0</v>
      </c>
      <c r="R30" s="21"/>
    </row>
    <row r="31" spans="1:255" s="26" customFormat="1" ht="12.6" thickBot="1" x14ac:dyDescent="0.3">
      <c r="A31" s="79" t="s">
        <v>833</v>
      </c>
      <c r="B31" s="22" t="s">
        <v>809</v>
      </c>
      <c r="C31" s="23">
        <f t="shared" ref="C31:P31" si="13">SUM(C29:C30)</f>
        <v>96349</v>
      </c>
      <c r="D31" s="23">
        <f t="shared" si="13"/>
        <v>100856</v>
      </c>
      <c r="E31" s="23">
        <f t="shared" si="13"/>
        <v>105363</v>
      </c>
      <c r="F31" s="23">
        <f t="shared" si="13"/>
        <v>109870</v>
      </c>
      <c r="G31" s="23">
        <f t="shared" si="13"/>
        <v>114377</v>
      </c>
      <c r="H31" s="23">
        <f t="shared" si="13"/>
        <v>118884</v>
      </c>
      <c r="I31" s="23">
        <f t="shared" si="13"/>
        <v>123391</v>
      </c>
      <c r="J31" s="23">
        <f t="shared" si="13"/>
        <v>127898</v>
      </c>
      <c r="K31" s="23">
        <f t="shared" si="13"/>
        <v>132405</v>
      </c>
      <c r="L31" s="23">
        <f t="shared" si="13"/>
        <v>136912</v>
      </c>
      <c r="M31" s="23">
        <f t="shared" si="13"/>
        <v>141419</v>
      </c>
      <c r="N31" s="23">
        <f t="shared" si="13"/>
        <v>145926</v>
      </c>
      <c r="O31" s="23">
        <f t="shared" si="13"/>
        <v>150433</v>
      </c>
      <c r="P31" s="23">
        <f t="shared" si="13"/>
        <v>154940</v>
      </c>
      <c r="Q31" s="27">
        <v>0</v>
      </c>
      <c r="R31" s="27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12.6" thickTop="1" x14ac:dyDescent="0.25">
      <c r="A32" s="79" t="s">
        <v>834</v>
      </c>
      <c r="B32" s="13" t="s">
        <v>824</v>
      </c>
      <c r="C32" s="19">
        <v>72762</v>
      </c>
      <c r="D32" s="19">
        <f t="shared" ref="D32:P32" si="14">C32+$Q$32</f>
        <v>76401</v>
      </c>
      <c r="E32" s="19">
        <f t="shared" si="14"/>
        <v>80040</v>
      </c>
      <c r="F32" s="19">
        <f t="shared" si="14"/>
        <v>83679</v>
      </c>
      <c r="G32" s="19">
        <f t="shared" si="14"/>
        <v>87318</v>
      </c>
      <c r="H32" s="19">
        <f t="shared" si="14"/>
        <v>90957</v>
      </c>
      <c r="I32" s="19">
        <f t="shared" si="14"/>
        <v>94596</v>
      </c>
      <c r="J32" s="19">
        <f t="shared" si="14"/>
        <v>98235</v>
      </c>
      <c r="K32" s="19">
        <f t="shared" si="14"/>
        <v>101874</v>
      </c>
      <c r="L32" s="19">
        <f t="shared" si="14"/>
        <v>105513</v>
      </c>
      <c r="M32" s="19">
        <f t="shared" si="14"/>
        <v>109152</v>
      </c>
      <c r="N32" s="19">
        <f t="shared" si="14"/>
        <v>112791</v>
      </c>
      <c r="O32" s="19">
        <f t="shared" si="14"/>
        <v>116430</v>
      </c>
      <c r="P32" s="19">
        <f t="shared" si="14"/>
        <v>120069</v>
      </c>
      <c r="Q32" s="21">
        <v>3639</v>
      </c>
      <c r="R32" s="21">
        <v>69575</v>
      </c>
    </row>
    <row r="33" spans="1:255" x14ac:dyDescent="0.25">
      <c r="A33" s="79" t="s">
        <v>835</v>
      </c>
      <c r="B33" s="13" t="s">
        <v>826</v>
      </c>
      <c r="C33" s="19">
        <v>6200</v>
      </c>
      <c r="D33" s="19">
        <v>6200</v>
      </c>
      <c r="E33" s="19">
        <v>6200</v>
      </c>
      <c r="F33" s="19">
        <v>6200</v>
      </c>
      <c r="G33" s="19">
        <v>6200</v>
      </c>
      <c r="H33" s="19">
        <v>6200</v>
      </c>
      <c r="I33" s="19">
        <v>6200</v>
      </c>
      <c r="J33" s="19">
        <v>6200</v>
      </c>
      <c r="K33" s="19">
        <v>6200</v>
      </c>
      <c r="L33" s="19">
        <v>6200</v>
      </c>
      <c r="M33" s="19">
        <v>6200</v>
      </c>
      <c r="N33" s="19">
        <v>6200</v>
      </c>
      <c r="O33" s="19">
        <v>6200</v>
      </c>
      <c r="P33" s="19">
        <v>6200</v>
      </c>
      <c r="Q33" s="21">
        <v>0</v>
      </c>
      <c r="R33" s="21"/>
    </row>
    <row r="34" spans="1:255" s="26" customFormat="1" ht="12.6" thickBot="1" x14ac:dyDescent="0.3">
      <c r="A34" s="79" t="s">
        <v>836</v>
      </c>
      <c r="B34" s="22" t="s">
        <v>809</v>
      </c>
      <c r="C34" s="23">
        <f t="shared" ref="C34:P34" si="15">SUM(C32:C33)</f>
        <v>78962</v>
      </c>
      <c r="D34" s="23">
        <f t="shared" si="15"/>
        <v>82601</v>
      </c>
      <c r="E34" s="23">
        <f t="shared" si="15"/>
        <v>86240</v>
      </c>
      <c r="F34" s="23">
        <f t="shared" si="15"/>
        <v>89879</v>
      </c>
      <c r="G34" s="23">
        <f t="shared" si="15"/>
        <v>93518</v>
      </c>
      <c r="H34" s="23">
        <f t="shared" si="15"/>
        <v>97157</v>
      </c>
      <c r="I34" s="23">
        <f t="shared" si="15"/>
        <v>100796</v>
      </c>
      <c r="J34" s="23">
        <f t="shared" si="15"/>
        <v>104435</v>
      </c>
      <c r="K34" s="23">
        <f t="shared" si="15"/>
        <v>108074</v>
      </c>
      <c r="L34" s="23">
        <f t="shared" si="15"/>
        <v>111713</v>
      </c>
      <c r="M34" s="23">
        <f t="shared" si="15"/>
        <v>115352</v>
      </c>
      <c r="N34" s="23">
        <f t="shared" si="15"/>
        <v>118991</v>
      </c>
      <c r="O34" s="23">
        <f t="shared" si="15"/>
        <v>122630</v>
      </c>
      <c r="P34" s="23">
        <f t="shared" si="15"/>
        <v>126269</v>
      </c>
      <c r="Q34" s="27">
        <v>0</v>
      </c>
      <c r="R34" s="27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12.6" thickTop="1" x14ac:dyDescent="0.25">
      <c r="A35" s="79" t="s">
        <v>837</v>
      </c>
      <c r="B35" s="13" t="s">
        <v>824</v>
      </c>
      <c r="C35" s="19">
        <v>62626</v>
      </c>
      <c r="D35" s="19">
        <f t="shared" ref="D35:P35" si="16">C35+$Q$35</f>
        <v>65757</v>
      </c>
      <c r="E35" s="19">
        <f t="shared" si="16"/>
        <v>68888</v>
      </c>
      <c r="F35" s="19">
        <f t="shared" si="16"/>
        <v>72019</v>
      </c>
      <c r="G35" s="19">
        <f t="shared" si="16"/>
        <v>75150</v>
      </c>
      <c r="H35" s="19">
        <f t="shared" si="16"/>
        <v>78281</v>
      </c>
      <c r="I35" s="19">
        <f t="shared" si="16"/>
        <v>81412</v>
      </c>
      <c r="J35" s="19">
        <f t="shared" si="16"/>
        <v>84543</v>
      </c>
      <c r="K35" s="19">
        <f t="shared" si="16"/>
        <v>87674</v>
      </c>
      <c r="L35" s="19">
        <f t="shared" si="16"/>
        <v>90805</v>
      </c>
      <c r="M35" s="19">
        <f t="shared" si="16"/>
        <v>93936</v>
      </c>
      <c r="N35" s="19">
        <f t="shared" si="16"/>
        <v>97067</v>
      </c>
      <c r="O35" s="19">
        <f t="shared" si="16"/>
        <v>100198</v>
      </c>
      <c r="P35" s="19">
        <f t="shared" si="16"/>
        <v>103329</v>
      </c>
      <c r="Q35" s="21">
        <v>3131</v>
      </c>
      <c r="R35" s="21">
        <v>49335</v>
      </c>
    </row>
    <row r="36" spans="1:255" x14ac:dyDescent="0.25">
      <c r="A36" s="79" t="s">
        <v>838</v>
      </c>
      <c r="B36" s="13" t="s">
        <v>826</v>
      </c>
      <c r="C36" s="19">
        <v>6200</v>
      </c>
      <c r="D36" s="19">
        <v>6200</v>
      </c>
      <c r="E36" s="19">
        <v>6200</v>
      </c>
      <c r="F36" s="19">
        <v>6200</v>
      </c>
      <c r="G36" s="19">
        <v>6200</v>
      </c>
      <c r="H36" s="19">
        <v>6200</v>
      </c>
      <c r="I36" s="19">
        <v>6200</v>
      </c>
      <c r="J36" s="19">
        <v>6200</v>
      </c>
      <c r="K36" s="19">
        <v>6200</v>
      </c>
      <c r="L36" s="19">
        <v>6200</v>
      </c>
      <c r="M36" s="19">
        <v>6200</v>
      </c>
      <c r="N36" s="19">
        <v>6200</v>
      </c>
      <c r="O36" s="19">
        <v>6200</v>
      </c>
      <c r="P36" s="19">
        <v>6200</v>
      </c>
      <c r="Q36" s="21">
        <v>0</v>
      </c>
      <c r="R36" s="21"/>
    </row>
    <row r="37" spans="1:255" s="26" customFormat="1" ht="12.6" thickBot="1" x14ac:dyDescent="0.3">
      <c r="A37" s="79" t="s">
        <v>839</v>
      </c>
      <c r="B37" s="22" t="s">
        <v>809</v>
      </c>
      <c r="C37" s="23">
        <f t="shared" ref="C37:P37" si="17">SUM(C35:C36)</f>
        <v>68826</v>
      </c>
      <c r="D37" s="23">
        <f t="shared" si="17"/>
        <v>71957</v>
      </c>
      <c r="E37" s="23">
        <f t="shared" si="17"/>
        <v>75088</v>
      </c>
      <c r="F37" s="23">
        <f t="shared" si="17"/>
        <v>78219</v>
      </c>
      <c r="G37" s="23">
        <f t="shared" si="17"/>
        <v>81350</v>
      </c>
      <c r="H37" s="23">
        <f t="shared" si="17"/>
        <v>84481</v>
      </c>
      <c r="I37" s="23">
        <f t="shared" si="17"/>
        <v>87612</v>
      </c>
      <c r="J37" s="23">
        <f t="shared" si="17"/>
        <v>90743</v>
      </c>
      <c r="K37" s="23">
        <f t="shared" si="17"/>
        <v>93874</v>
      </c>
      <c r="L37" s="23">
        <f t="shared" si="17"/>
        <v>97005</v>
      </c>
      <c r="M37" s="23">
        <f t="shared" si="17"/>
        <v>100136</v>
      </c>
      <c r="N37" s="23">
        <f t="shared" si="17"/>
        <v>103267</v>
      </c>
      <c r="O37" s="23">
        <f t="shared" si="17"/>
        <v>106398</v>
      </c>
      <c r="P37" s="23">
        <f t="shared" si="17"/>
        <v>109529</v>
      </c>
      <c r="Q37" s="27">
        <v>0</v>
      </c>
      <c r="R37" s="27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ht="12.6" thickTop="1" x14ac:dyDescent="0.25">
      <c r="A38" s="79" t="s">
        <v>840</v>
      </c>
      <c r="B38" s="13" t="s">
        <v>824</v>
      </c>
      <c r="C38" s="19">
        <v>52467</v>
      </c>
      <c r="D38" s="19">
        <f t="shared" ref="D38:P38" si="18">C38+$Q$38</f>
        <v>55090</v>
      </c>
      <c r="E38" s="19">
        <f t="shared" si="18"/>
        <v>57713</v>
      </c>
      <c r="F38" s="19">
        <f t="shared" si="18"/>
        <v>60336</v>
      </c>
      <c r="G38" s="19">
        <f t="shared" si="18"/>
        <v>62959</v>
      </c>
      <c r="H38" s="19">
        <f t="shared" si="18"/>
        <v>65582</v>
      </c>
      <c r="I38" s="19">
        <f t="shared" si="18"/>
        <v>68205</v>
      </c>
      <c r="J38" s="19">
        <f t="shared" si="18"/>
        <v>70828</v>
      </c>
      <c r="K38" s="19">
        <f t="shared" si="18"/>
        <v>73451</v>
      </c>
      <c r="L38" s="19">
        <f t="shared" si="18"/>
        <v>76074</v>
      </c>
      <c r="M38" s="19">
        <f t="shared" si="18"/>
        <v>78697</v>
      </c>
      <c r="N38" s="19">
        <f t="shared" si="18"/>
        <v>81320</v>
      </c>
      <c r="O38" s="19">
        <f t="shared" si="18"/>
        <v>83943</v>
      </c>
      <c r="P38" s="19">
        <f t="shared" si="18"/>
        <v>86566</v>
      </c>
      <c r="Q38" s="21">
        <v>2623</v>
      </c>
      <c r="R38" s="21">
        <v>49335</v>
      </c>
    </row>
    <row r="39" spans="1:255" x14ac:dyDescent="0.25">
      <c r="A39" s="79" t="s">
        <v>841</v>
      </c>
      <c r="B39" s="13" t="s">
        <v>826</v>
      </c>
      <c r="C39" s="19">
        <v>6200</v>
      </c>
      <c r="D39" s="19">
        <v>6200</v>
      </c>
      <c r="E39" s="19">
        <v>6200</v>
      </c>
      <c r="F39" s="19">
        <v>6200</v>
      </c>
      <c r="G39" s="19">
        <v>6200</v>
      </c>
      <c r="H39" s="19">
        <v>6200</v>
      </c>
      <c r="I39" s="19">
        <v>6200</v>
      </c>
      <c r="J39" s="19">
        <v>6200</v>
      </c>
      <c r="K39" s="19">
        <v>6200</v>
      </c>
      <c r="L39" s="19">
        <v>6200</v>
      </c>
      <c r="M39" s="19">
        <v>6200</v>
      </c>
      <c r="N39" s="19">
        <v>6200</v>
      </c>
      <c r="O39" s="19">
        <v>6200</v>
      </c>
      <c r="P39" s="19">
        <v>6200</v>
      </c>
      <c r="Q39" s="31">
        <v>0</v>
      </c>
      <c r="R39" s="21"/>
    </row>
    <row r="40" spans="1:255" s="26" customFormat="1" ht="12.6" thickBot="1" x14ac:dyDescent="0.3">
      <c r="A40" s="79" t="s">
        <v>842</v>
      </c>
      <c r="B40" s="22" t="s">
        <v>809</v>
      </c>
      <c r="C40" s="23">
        <f t="shared" ref="C40:P40" si="19">SUM(C38:C39)</f>
        <v>58667</v>
      </c>
      <c r="D40" s="23">
        <f t="shared" si="19"/>
        <v>61290</v>
      </c>
      <c r="E40" s="23">
        <f t="shared" si="19"/>
        <v>63913</v>
      </c>
      <c r="F40" s="23">
        <f t="shared" si="19"/>
        <v>66536</v>
      </c>
      <c r="G40" s="23">
        <f t="shared" si="19"/>
        <v>69159</v>
      </c>
      <c r="H40" s="23">
        <f t="shared" si="19"/>
        <v>71782</v>
      </c>
      <c r="I40" s="23">
        <f t="shared" si="19"/>
        <v>74405</v>
      </c>
      <c r="J40" s="23">
        <f t="shared" si="19"/>
        <v>77028</v>
      </c>
      <c r="K40" s="23">
        <f t="shared" si="19"/>
        <v>79651</v>
      </c>
      <c r="L40" s="23">
        <f t="shared" si="19"/>
        <v>82274</v>
      </c>
      <c r="M40" s="23">
        <f t="shared" si="19"/>
        <v>84897</v>
      </c>
      <c r="N40" s="23">
        <f t="shared" si="19"/>
        <v>87520</v>
      </c>
      <c r="O40" s="23">
        <f t="shared" si="19"/>
        <v>90143</v>
      </c>
      <c r="P40" s="23">
        <f t="shared" si="19"/>
        <v>92766</v>
      </c>
      <c r="Q40" s="27">
        <v>0</v>
      </c>
      <c r="R40" s="27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ht="12.6" thickTop="1" x14ac:dyDescent="0.25">
      <c r="A41" s="79" t="s">
        <v>843</v>
      </c>
      <c r="B41" s="13" t="s">
        <v>824</v>
      </c>
      <c r="C41" s="19">
        <v>40235</v>
      </c>
      <c r="D41" s="19">
        <f t="shared" ref="D41:P41" si="20">C41+$Q$41</f>
        <v>42248</v>
      </c>
      <c r="E41" s="19">
        <f t="shared" si="20"/>
        <v>44261</v>
      </c>
      <c r="F41" s="19">
        <f t="shared" si="20"/>
        <v>46274</v>
      </c>
      <c r="G41" s="19">
        <f t="shared" si="20"/>
        <v>48287</v>
      </c>
      <c r="H41" s="19">
        <f t="shared" si="20"/>
        <v>50300</v>
      </c>
      <c r="I41" s="19">
        <f t="shared" si="20"/>
        <v>52313</v>
      </c>
      <c r="J41" s="19">
        <f t="shared" si="20"/>
        <v>54326</v>
      </c>
      <c r="K41" s="19">
        <f t="shared" si="20"/>
        <v>56339</v>
      </c>
      <c r="L41" s="19">
        <f t="shared" si="20"/>
        <v>58352</v>
      </c>
      <c r="M41" s="19">
        <f t="shared" si="20"/>
        <v>60365</v>
      </c>
      <c r="N41" s="19">
        <f t="shared" si="20"/>
        <v>62378</v>
      </c>
      <c r="O41" s="19">
        <f t="shared" si="20"/>
        <v>64391</v>
      </c>
      <c r="P41" s="19">
        <f t="shared" si="20"/>
        <v>66404</v>
      </c>
      <c r="Q41" s="21">
        <v>2013</v>
      </c>
      <c r="R41" s="21">
        <v>49335</v>
      </c>
    </row>
    <row r="42" spans="1:255" x14ac:dyDescent="0.25">
      <c r="A42" s="79" t="s">
        <v>844</v>
      </c>
      <c r="B42" s="13" t="s">
        <v>826</v>
      </c>
      <c r="C42" s="19">
        <v>6200</v>
      </c>
      <c r="D42" s="19">
        <v>6200</v>
      </c>
      <c r="E42" s="19">
        <v>6200</v>
      </c>
      <c r="F42" s="19">
        <v>6200</v>
      </c>
      <c r="G42" s="19">
        <v>6200</v>
      </c>
      <c r="H42" s="19">
        <v>6200</v>
      </c>
      <c r="I42" s="19">
        <v>6200</v>
      </c>
      <c r="J42" s="19">
        <v>6200</v>
      </c>
      <c r="K42" s="19">
        <v>6200</v>
      </c>
      <c r="L42" s="19">
        <v>6200</v>
      </c>
      <c r="M42" s="19">
        <v>6200</v>
      </c>
      <c r="N42" s="19">
        <v>6200</v>
      </c>
      <c r="O42" s="19">
        <v>6200</v>
      </c>
      <c r="P42" s="19">
        <v>6200</v>
      </c>
      <c r="Q42" s="21">
        <v>0</v>
      </c>
      <c r="R42" s="21"/>
    </row>
    <row r="43" spans="1:255" s="26" customFormat="1" ht="12.6" thickBot="1" x14ac:dyDescent="0.3">
      <c r="A43" s="79" t="s">
        <v>845</v>
      </c>
      <c r="B43" s="22" t="s">
        <v>809</v>
      </c>
      <c r="C43" s="23">
        <f t="shared" ref="C43:P43" si="21">SUM(C41:C42)</f>
        <v>46435</v>
      </c>
      <c r="D43" s="23">
        <f t="shared" si="21"/>
        <v>48448</v>
      </c>
      <c r="E43" s="23">
        <f t="shared" si="21"/>
        <v>50461</v>
      </c>
      <c r="F43" s="23">
        <f t="shared" si="21"/>
        <v>52474</v>
      </c>
      <c r="G43" s="23">
        <f t="shared" si="21"/>
        <v>54487</v>
      </c>
      <c r="H43" s="23">
        <f t="shared" si="21"/>
        <v>56500</v>
      </c>
      <c r="I43" s="23">
        <f t="shared" si="21"/>
        <v>58513</v>
      </c>
      <c r="J43" s="23">
        <f t="shared" si="21"/>
        <v>60526</v>
      </c>
      <c r="K43" s="23">
        <f t="shared" si="21"/>
        <v>62539</v>
      </c>
      <c r="L43" s="23">
        <f t="shared" si="21"/>
        <v>64552</v>
      </c>
      <c r="M43" s="23">
        <f t="shared" si="21"/>
        <v>66565</v>
      </c>
      <c r="N43" s="23">
        <f t="shared" si="21"/>
        <v>68578</v>
      </c>
      <c r="O43" s="23">
        <f t="shared" si="21"/>
        <v>70591</v>
      </c>
      <c r="P43" s="23">
        <f t="shared" si="21"/>
        <v>72604</v>
      </c>
      <c r="Q43" s="27">
        <v>0</v>
      </c>
      <c r="R43" s="27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ht="12.6" thickTop="1" x14ac:dyDescent="0.25">
      <c r="A44" s="79" t="s">
        <v>846</v>
      </c>
      <c r="B44" s="13" t="s">
        <v>824</v>
      </c>
      <c r="C44" s="19">
        <v>36816</v>
      </c>
      <c r="D44" s="19">
        <f t="shared" ref="D44:P44" si="22">C44+$Q$44</f>
        <v>38656</v>
      </c>
      <c r="E44" s="19">
        <f t="shared" si="22"/>
        <v>40496</v>
      </c>
      <c r="F44" s="19">
        <f t="shared" si="22"/>
        <v>42336</v>
      </c>
      <c r="G44" s="19">
        <f t="shared" si="22"/>
        <v>44176</v>
      </c>
      <c r="H44" s="19">
        <f t="shared" si="22"/>
        <v>46016</v>
      </c>
      <c r="I44" s="19">
        <f t="shared" si="22"/>
        <v>47856</v>
      </c>
      <c r="J44" s="19">
        <f t="shared" si="22"/>
        <v>49696</v>
      </c>
      <c r="K44" s="19">
        <f t="shared" si="22"/>
        <v>51536</v>
      </c>
      <c r="L44" s="19">
        <f t="shared" si="22"/>
        <v>53376</v>
      </c>
      <c r="M44" s="19">
        <f t="shared" si="22"/>
        <v>55216</v>
      </c>
      <c r="N44" s="19">
        <f t="shared" si="22"/>
        <v>57056</v>
      </c>
      <c r="O44" s="19">
        <f t="shared" si="22"/>
        <v>58896</v>
      </c>
      <c r="P44" s="19">
        <f t="shared" si="22"/>
        <v>60736</v>
      </c>
      <c r="Q44" s="21">
        <v>1840</v>
      </c>
      <c r="R44" s="21">
        <v>49335</v>
      </c>
    </row>
    <row r="45" spans="1:255" x14ac:dyDescent="0.25">
      <c r="A45" s="79" t="s">
        <v>847</v>
      </c>
      <c r="B45" s="13" t="s">
        <v>826</v>
      </c>
      <c r="C45" s="19">
        <v>6200</v>
      </c>
      <c r="D45" s="19">
        <v>6200</v>
      </c>
      <c r="E45" s="19">
        <v>6200</v>
      </c>
      <c r="F45" s="19">
        <v>6200</v>
      </c>
      <c r="G45" s="19">
        <v>6200</v>
      </c>
      <c r="H45" s="19">
        <v>6200</v>
      </c>
      <c r="I45" s="19">
        <v>6200</v>
      </c>
      <c r="J45" s="19">
        <v>6200</v>
      </c>
      <c r="K45" s="19">
        <v>6200</v>
      </c>
      <c r="L45" s="19">
        <v>6200</v>
      </c>
      <c r="M45" s="19">
        <v>6200</v>
      </c>
      <c r="N45" s="19">
        <v>6200</v>
      </c>
      <c r="O45" s="19">
        <v>6200</v>
      </c>
      <c r="P45" s="19">
        <v>6200</v>
      </c>
      <c r="Q45" s="21">
        <v>0</v>
      </c>
      <c r="R45" s="32"/>
    </row>
    <row r="46" spans="1:255" s="26" customFormat="1" ht="12.6" thickBot="1" x14ac:dyDescent="0.3">
      <c r="A46" s="79" t="s">
        <v>848</v>
      </c>
      <c r="B46" s="33" t="s">
        <v>809</v>
      </c>
      <c r="C46" s="34">
        <f t="shared" ref="C46:P46" si="23">SUM(C44:C45)</f>
        <v>43016</v>
      </c>
      <c r="D46" s="34">
        <f t="shared" si="23"/>
        <v>44856</v>
      </c>
      <c r="E46" s="34">
        <f t="shared" si="23"/>
        <v>46696</v>
      </c>
      <c r="F46" s="34">
        <f t="shared" si="23"/>
        <v>48536</v>
      </c>
      <c r="G46" s="34">
        <f t="shared" si="23"/>
        <v>50376</v>
      </c>
      <c r="H46" s="34">
        <f t="shared" si="23"/>
        <v>52216</v>
      </c>
      <c r="I46" s="34">
        <f t="shared" si="23"/>
        <v>54056</v>
      </c>
      <c r="J46" s="34">
        <f t="shared" si="23"/>
        <v>55896</v>
      </c>
      <c r="K46" s="34">
        <f t="shared" si="23"/>
        <v>57736</v>
      </c>
      <c r="L46" s="34">
        <f t="shared" si="23"/>
        <v>59576</v>
      </c>
      <c r="M46" s="34">
        <f t="shared" si="23"/>
        <v>61416</v>
      </c>
      <c r="N46" s="34">
        <f t="shared" si="23"/>
        <v>63256</v>
      </c>
      <c r="O46" s="34">
        <f t="shared" si="23"/>
        <v>65096</v>
      </c>
      <c r="P46" s="34">
        <f t="shared" si="23"/>
        <v>66936</v>
      </c>
      <c r="Q46" s="35">
        <v>0</v>
      </c>
      <c r="R46" s="35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ht="12.6" thickTop="1" x14ac:dyDescent="0.25">
      <c r="C47" s="80"/>
    </row>
  </sheetData>
  <customSheetViews>
    <customSheetView guid="{E019E84E-0FE3-44DC-B641-AC0A46A13F67}" topLeftCell="A6">
      <selection activeCell="G19" sqref="G19"/>
      <pageMargins left="0" right="0" top="0" bottom="0" header="0" footer="0"/>
      <pageSetup paperSize="9" orientation="portrait" r:id="rId1"/>
    </customSheetView>
  </customSheetViews>
  <mergeCells count="2">
    <mergeCell ref="R9:R10"/>
    <mergeCell ref="A7:K7"/>
  </mergeCells>
  <pageMargins left="0.7" right="0.7" top="0.75" bottom="0.75" header="0.3" footer="0.3"/>
  <pageSetup paperSize="9" orientation="portrait" r:id="rId2"/>
  <headerFooter>
    <oddFooter>&amp;C&amp;1#&amp;"Times New Roman"&amp;10&amp;K000000SENSITIVE BUT 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2522771425C248B56A43C562ED4271" ma:contentTypeVersion="18" ma:contentTypeDescription="Create a new document." ma:contentTypeScope="" ma:versionID="5631b99baa1d74ebd977f22a43fd7aa9">
  <xsd:schema xmlns:xsd="http://www.w3.org/2001/XMLSchema" xmlns:xs="http://www.w3.org/2001/XMLSchema" xmlns:p="http://schemas.microsoft.com/office/2006/metadata/properties" xmlns:ns2="4241d5ba-d07a-46a1-bc0f-3625c24a7711" xmlns:ns3="cfd1d587-8288-4488-87d0-e58c4f7c8f53" xmlns:ns4="92a93e07-d4c8-4ecb-ab6a-ba3d45ea41e4" targetNamespace="http://schemas.microsoft.com/office/2006/metadata/properties" ma:root="true" ma:fieldsID="913e14ba83585fe083ae991a2ba13a2b" ns2:_="" ns3:_="" ns4:_="">
    <xsd:import namespace="4241d5ba-d07a-46a1-bc0f-3625c24a7711"/>
    <xsd:import namespace="cfd1d587-8288-4488-87d0-e58c4f7c8f53"/>
    <xsd:import namespace="92a93e07-d4c8-4ecb-ab6a-ba3d45ea41e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File_x0020_Type0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Dip_Note_Number" minOccurs="0"/>
                <xsd:element ref="ns3:DipNoteNumber" minOccurs="0"/>
                <xsd:element ref="ns3:FamilyNameOffic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41d5ba-d07a-46a1-bc0f-3625c24a77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1d587-8288-4488-87d0-e58c4f7c8f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File_x0020_Type0" ma:index="18" nillable="true" ma:displayName="File Type" ma:description="pdf" ma:internalName="File_x0020_Type0">
      <xsd:simpleType>
        <xsd:restriction base="dms:Text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0c4236b-c3ef-4727-9e6d-e99ea6bad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ip_Note_Number" ma:index="23" nillable="true" ma:displayName="Dip_Note_Number" ma:format="Dropdown" ma:internalName="Dip_Note_Number">
      <xsd:simpleType>
        <xsd:restriction base="dms:Text">
          <xsd:maxLength value="255"/>
        </xsd:restriction>
      </xsd:simpleType>
    </xsd:element>
    <xsd:element name="DipNoteNumber" ma:index="24" nillable="true" ma:displayName="DipNoteNumber" ma:format="Dropdown" ma:internalName="DipNoteNumber">
      <xsd:simpleType>
        <xsd:restriction base="dms:Text">
          <xsd:maxLength value="255"/>
        </xsd:restriction>
      </xsd:simpleType>
    </xsd:element>
    <xsd:element name="FamilyNameOfficer" ma:index="25" nillable="true" ma:displayName="FamilyNameOfficer" ma:description="AliAli" ma:format="Dropdown" ma:internalName="FamilyNameOffic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a93e07-d4c8-4ecb-ab6a-ba3d45ea41e4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b48206e-0164-48d8-9513-f6d95643926e}" ma:internalName="TaxCatchAll" ma:showField="CatchAllData" ma:web="92a93e07-d4c8-4ecb-ab6a-ba3d45ea41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a93e07-d4c8-4ecb-ab6a-ba3d45ea41e4" xsi:nil="true"/>
    <lcf76f155ced4ddcb4097134ff3c332f xmlns="cfd1d587-8288-4488-87d0-e58c4f7c8f53">
      <Terms xmlns="http://schemas.microsoft.com/office/infopath/2007/PartnerControls"/>
    </lcf76f155ced4ddcb4097134ff3c332f>
    <File_x0020_Type0 xmlns="cfd1d587-8288-4488-87d0-e58c4f7c8f53" xsi:nil="true"/>
    <Dip_Note_Number xmlns="cfd1d587-8288-4488-87d0-e58c4f7c8f53" xsi:nil="true"/>
    <DipNoteNumber xmlns="cfd1d587-8288-4488-87d0-e58c4f7c8f53" xsi:nil="true"/>
    <FamilyNameOfficer xmlns="cfd1d587-8288-4488-87d0-e58c4f7c8f53" xsi:nil="true"/>
  </documentManagement>
</p:properties>
</file>

<file path=customXml/itemProps1.xml><?xml version="1.0" encoding="utf-8"?>
<ds:datastoreItem xmlns:ds="http://schemas.openxmlformats.org/officeDocument/2006/customXml" ds:itemID="{85F0356A-8F27-4C12-BD82-0BFF7981DE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41d5ba-d07a-46a1-bc0f-3625c24a7711"/>
    <ds:schemaRef ds:uri="cfd1d587-8288-4488-87d0-e58c4f7c8f53"/>
    <ds:schemaRef ds:uri="92a93e07-d4c8-4ecb-ab6a-ba3d45ea41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FAE967-A277-4279-8B61-97632EB8F8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B46CD5-64B0-47A7-901E-1F39407FF1C1}">
  <ds:schemaRefs>
    <ds:schemaRef ds:uri="http://schemas.microsoft.com/office/2006/metadata/properties"/>
    <ds:schemaRef ds:uri="http://schemas.microsoft.com/office/infopath/2007/PartnerControls"/>
    <ds:schemaRef ds:uri="92a93e07-d4c8-4ecb-ab6a-ba3d45ea41e4"/>
    <ds:schemaRef ds:uri="cfd1d587-8288-4488-87d0-e58c4f7c8f5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 A – Employee Statistics</vt:lpstr>
      <vt:lpstr>Comp Plan48</vt:lpstr>
      <vt:lpstr>Comp Plan 40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Dzhumabayeva, Guli</dc:creator>
  <cp:keywords/>
  <dc:description/>
  <cp:lastModifiedBy>John, Jacob K (Abu Dhabi)</cp:lastModifiedBy>
  <cp:revision/>
  <dcterms:created xsi:type="dcterms:W3CDTF">2018-04-24T10:38:53Z</dcterms:created>
  <dcterms:modified xsi:type="dcterms:W3CDTF">2023-01-27T04:58:32Z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7126400</vt:r8>
  </property>
  <property fmtid="{D5CDD505-2E9C-101B-9397-08002B2CF9AE}" pid="3" name="ContentTypeId">
    <vt:lpwstr>0x01010034CC33CC922C4D4D8689ED9C829D64D7</vt:lpwstr>
  </property>
  <property fmtid="{D5CDD505-2E9C-101B-9397-08002B2CF9AE}" pid="4" name="MSIP_Label_0d3cdd76-ed86-4455-8be3-c27733367ace_Enabled">
    <vt:lpwstr>true</vt:lpwstr>
  </property>
  <property fmtid="{D5CDD505-2E9C-101B-9397-08002B2CF9AE}" pid="5" name="MSIP_Label_0d3cdd76-ed86-4455-8be3-c27733367ace_SetDate">
    <vt:lpwstr>2022-06-22T06:36:39Z</vt:lpwstr>
  </property>
  <property fmtid="{D5CDD505-2E9C-101B-9397-08002B2CF9AE}" pid="6" name="MSIP_Label_0d3cdd76-ed86-4455-8be3-c27733367ace_Method">
    <vt:lpwstr>Privileged</vt:lpwstr>
  </property>
  <property fmtid="{D5CDD505-2E9C-101B-9397-08002B2CF9AE}" pid="7" name="MSIP_Label_0d3cdd76-ed86-4455-8be3-c27733367ace_Name">
    <vt:lpwstr>0d3cdd76-ed86-4455-8be3-c27733367ace</vt:lpwstr>
  </property>
  <property fmtid="{D5CDD505-2E9C-101B-9397-08002B2CF9AE}" pid="8" name="MSIP_Label_0d3cdd76-ed86-4455-8be3-c27733367ace_SiteId">
    <vt:lpwstr>66cf5074-5afe-48d1-a691-a12b2121f44b</vt:lpwstr>
  </property>
  <property fmtid="{D5CDD505-2E9C-101B-9397-08002B2CF9AE}" pid="9" name="MSIP_Label_0d3cdd76-ed86-4455-8be3-c27733367ace_ActionId">
    <vt:lpwstr>fd29e240-138f-410c-89ae-816e9f3e78ad</vt:lpwstr>
  </property>
  <property fmtid="{D5CDD505-2E9C-101B-9397-08002B2CF9AE}" pid="10" name="MSIP_Label_0d3cdd76-ed86-4455-8be3-c27733367ace_ContentBits">
    <vt:lpwstr>2</vt:lpwstr>
  </property>
  <property fmtid="{D5CDD505-2E9C-101B-9397-08002B2CF9AE}" pid="11" name="MediaServiceImageTags">
    <vt:lpwstr/>
  </property>
</Properties>
</file>